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filterPrivacy="1" defaultThemeVersion="166925"/>
  <xr:revisionPtr revIDLastSave="1" documentId="8_{46D6FD50-292F-4E40-90B9-103D581DAB2C}" xr6:coauthVersionLast="45" xr6:coauthVersionMax="45" xr10:uidLastSave="{900E1F62-89F3-46C4-84F6-F73F7720DF06}"/>
  <bookViews>
    <workbookView xWindow="-113" yWindow="-113" windowWidth="24267" windowHeight="13148" tabRatio="1000" firstSheet="1" activeTab="2" xr2:uid="{58E2AC8F-918B-4200-88E8-449FF1C9A14A}"/>
  </bookViews>
  <sheets>
    <sheet name="Instructions" sheetId="15" r:id="rId1"/>
    <sheet name="1. Non-MB Discounts" sheetId="1" r:id="rId2"/>
    <sheet name="2. Lab Consumable MB" sheetId="16" r:id="rId3"/>
    <sheet name="3. Biologicals MB" sheetId="3" r:id="rId4"/>
    <sheet name="4. Equipment &amp; Furniture MB" sheetId="4" r:id="rId5"/>
    <sheet name="5. Chromatography MB" sheetId="5" r:id="rId6"/>
    <sheet name="6. Lab Chemicals MB" sheetId="7" r:id="rId7"/>
    <sheet name="7. Lab Diagnostics MB" sheetId="8" r:id="rId8"/>
    <sheet name="8. Lab Instr. &amp; Uten. MB" sheetId="9" r:id="rId9"/>
    <sheet name="9. Labware MB" sheetId="10" r:id="rId10"/>
    <sheet name="10. Lab Filtration MB" sheetId="11" r:id="rId11"/>
    <sheet name="11. Safety Equip. MB" sheetId="12" r:id="rId12"/>
    <sheet name="12.Testing &amp; Particle Sizing MB" sheetId="13" r:id="rId13"/>
    <sheet name="13. Sample Collection MB" sheetId="14"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2" l="1"/>
  <c r="G4" i="7"/>
  <c r="G4" i="10"/>
  <c r="G4" i="14"/>
  <c r="G4" i="9"/>
  <c r="G4" i="16"/>
  <c r="G4" i="5"/>
  <c r="G4" i="13" l="1"/>
  <c r="G4" i="11"/>
  <c r="G4" i="8"/>
  <c r="G4" i="4"/>
  <c r="G4" i="3"/>
  <c r="B2" i="16" l="1"/>
  <c r="H2" i="1" l="1"/>
  <c r="B2" i="1"/>
  <c r="B2" i="3"/>
  <c r="B2" i="4"/>
  <c r="B2" i="5"/>
  <c r="B2" i="7"/>
  <c r="B2" i="8"/>
  <c r="B2" i="9"/>
  <c r="B2" i="10"/>
  <c r="B2" i="11"/>
  <c r="B2" i="12"/>
  <c r="B2" i="13"/>
  <c r="B2" i="14"/>
  <c r="C23" i="1"/>
</calcChain>
</file>

<file path=xl/sharedStrings.xml><?xml version="1.0" encoding="utf-8"?>
<sst xmlns="http://schemas.openxmlformats.org/spreadsheetml/2006/main" count="1696" uniqueCount="858">
  <si>
    <t>Cost Proposal Template</t>
  </si>
  <si>
    <t>Non-Market Basket Discounts</t>
  </si>
  <si>
    <t>Product Category</t>
  </si>
  <si>
    <t>Discount (%)</t>
  </si>
  <si>
    <t>Lab Consumables</t>
  </si>
  <si>
    <t>Biologicals, Microbiology and Molecular Biology Supplies</t>
  </si>
  <si>
    <t>Lab Equipment, Furniture, and Storage</t>
  </si>
  <si>
    <t>Chromatography</t>
  </si>
  <si>
    <t>Lab Chemicals</t>
  </si>
  <si>
    <t>Lab Diagnostics</t>
  </si>
  <si>
    <t>Lab Instruments and Utensils</t>
  </si>
  <si>
    <t>Labware</t>
  </si>
  <si>
    <t>Lab Filtration</t>
  </si>
  <si>
    <t>Safety Equipment &amp; Clothing</t>
  </si>
  <si>
    <t>Testing Equipment and Particle Sizing</t>
  </si>
  <si>
    <t>Sample Collection and Shipping</t>
  </si>
  <si>
    <t>Microscopes and Accessories*</t>
  </si>
  <si>
    <t>Total Product Categories</t>
  </si>
  <si>
    <t>Respondent Name</t>
  </si>
  <si>
    <t>Item Description</t>
  </si>
  <si>
    <t>UOM</t>
  </si>
  <si>
    <t>Number of Items Per UOM</t>
  </si>
  <si>
    <t>Proposed  Number of Items Per UOM</t>
  </si>
  <si>
    <t>Proposed 
Price</t>
  </si>
  <si>
    <t>List Price</t>
  </si>
  <si>
    <t>Manufacturer/Item Number</t>
  </si>
  <si>
    <t>Detailed Product Description</t>
  </si>
  <si>
    <t>319-1000</t>
  </si>
  <si>
    <t>16059-600</t>
  </si>
  <si>
    <t>BK379503</t>
  </si>
  <si>
    <t>1.05715.0001</t>
  </si>
  <si>
    <t>BK538619</t>
  </si>
  <si>
    <t>25384-302</t>
  </si>
  <si>
    <t>16466-008</t>
  </si>
  <si>
    <t>NC9713111</t>
  </si>
  <si>
    <t>03377D</t>
  </si>
  <si>
    <t>S31944B</t>
  </si>
  <si>
    <t>NC1293138</t>
  </si>
  <si>
    <t>414004-004</t>
  </si>
  <si>
    <t>NC9829286</t>
  </si>
  <si>
    <t>NC9437644</t>
  </si>
  <si>
    <t>06666A</t>
  </si>
  <si>
    <t>02-000-435</t>
  </si>
  <si>
    <t>T117-4</t>
  </si>
  <si>
    <t>89497-883</t>
  </si>
  <si>
    <t>47729-578</t>
  </si>
  <si>
    <t>02-707-404</t>
  </si>
  <si>
    <t>37001-522</t>
  </si>
  <si>
    <t>10126-388</t>
  </si>
  <si>
    <t>P406-68</t>
  </si>
  <si>
    <t>P406-69</t>
  </si>
  <si>
    <t>82030-864</t>
  </si>
  <si>
    <t>89090-312</t>
  </si>
  <si>
    <t>C4000-LV2W</t>
  </si>
  <si>
    <t>CHSC9-30</t>
  </si>
  <si>
    <t>C4011-LV2W</t>
  </si>
  <si>
    <t>CHCC11-30</t>
  </si>
  <si>
    <t>JGF-320020-2375</t>
  </si>
  <si>
    <t>JGF-5150-20</t>
  </si>
  <si>
    <t>03-377-292</t>
  </si>
  <si>
    <t>89239-006</t>
  </si>
  <si>
    <t>89094-658</t>
  </si>
  <si>
    <t>89098-104</t>
  </si>
  <si>
    <t>10805-154</t>
  </si>
  <si>
    <t>R530</t>
  </si>
  <si>
    <t>101413-978</t>
  </si>
  <si>
    <t>08-927-5A</t>
  </si>
  <si>
    <t>Pipet Tip,Filt,1000ul,3200/Cs</t>
  </si>
  <si>
    <t>Ep Dualfilter Tips,10ul,960/Pk</t>
  </si>
  <si>
    <t>Bottle,Hdpe,Bstrnd,1l,12/Cs</t>
  </si>
  <si>
    <t>BOTTLE PKG WM HDPE 125ML CS500</t>
  </si>
  <si>
    <t>TIP BARRIER SPAN8 125UL CS960</t>
  </si>
  <si>
    <t>Tlc Plate,Prectd,Glsbck,25/Pk</t>
  </si>
  <si>
    <t>LIDS SEAL+SAMP ALUM FOIL PK100</t>
  </si>
  <si>
    <t>70ML SAMPLE TUBE W/CAP PK/400</t>
  </si>
  <si>
    <t>Tube,Cult,Plg,Pp,13x100,2000cs</t>
  </si>
  <si>
    <t>TB PRINTED SLIDES 20MM 144/CS</t>
  </si>
  <si>
    <t>VIAL ID DP TARGT AMB 100/PK</t>
  </si>
  <si>
    <t>ELIMINASE RNASE REMOVER 950ML</t>
  </si>
  <si>
    <t>1GAL WM POLY JAR</t>
  </si>
  <si>
    <t>LW MULTI-PURPOSE LABELS, SMALL</t>
  </si>
  <si>
    <t>FREEZER STORAGE BOX</t>
  </si>
  <si>
    <t>FB NONWVN GAUZE STRLE 2X2 50PK</t>
  </si>
  <si>
    <t>FREEZER STORAGE BOX/100 CELLS</t>
  </si>
  <si>
    <t>KIMWIPE SML 4-1/2X8-1/2 280/PK</t>
  </si>
  <si>
    <t>DWK MicroLiter Kit, 350 uL insert*</t>
  </si>
  <si>
    <t>13 mm Test Tubes, 250/box*</t>
  </si>
  <si>
    <t>13 mm Flange Caps*</t>
  </si>
  <si>
    <t>16 mm Test Tubes, 250/box*</t>
  </si>
  <si>
    <t>1 mL Filtered Pipette Tips, 96 tips/rack, 10 racks/pk*</t>
  </si>
  <si>
    <t>200 uL Pipette Tips, Extended Tip, 96 tips/rack, 6 racks/pk*</t>
  </si>
  <si>
    <t>100 uL Pipette Tips, 96 tips/rack*</t>
  </si>
  <si>
    <t>2.5 mL Combitips*</t>
  </si>
  <si>
    <t>5 mL Combitips*</t>
  </si>
  <si>
    <t>Disposable Transfer Pipette, 7.5 mL*</t>
  </si>
  <si>
    <t>Biohazard Absorbent Wipes, 3"x3"*</t>
  </si>
  <si>
    <t>Culture Tubes w/Screw Caps*</t>
  </si>
  <si>
    <t>Screw Cap AS Vials, 300 uL*</t>
  </si>
  <si>
    <t>Screw Caps for AS vials*</t>
  </si>
  <si>
    <t>Crimp Cap AS Vials, 300 uL*</t>
  </si>
  <si>
    <t>Crimp Caps for AS vials*</t>
  </si>
  <si>
    <t>Headspace Vials, 20 mL*</t>
  </si>
  <si>
    <t>Headspace Vial Caps, 20 mm*</t>
  </si>
  <si>
    <t>Screw Cap AS Vials/Caps, 2 mL*</t>
  </si>
  <si>
    <t>Crimp Cap AS Vials, 2 mL*</t>
  </si>
  <si>
    <t>CS</t>
  </si>
  <si>
    <t>PK</t>
  </si>
  <si>
    <t>EA</t>
  </si>
  <si>
    <t>BX</t>
  </si>
  <si>
    <t>Functional Equivalent</t>
  </si>
  <si>
    <t>Responsive Items</t>
  </si>
  <si>
    <t>Biologicals, Microbiology, and Molecular Biology Supplies</t>
  </si>
  <si>
    <t>10754-896</t>
  </si>
  <si>
    <t>97065-970</t>
  </si>
  <si>
    <t>10052-776</t>
  </si>
  <si>
    <t>L97653</t>
  </si>
  <si>
    <t>10052-884</t>
  </si>
  <si>
    <t>95025-618</t>
  </si>
  <si>
    <t>NC9619774</t>
  </si>
  <si>
    <t>R23701</t>
  </si>
  <si>
    <t>90006-472</t>
  </si>
  <si>
    <t>BW10508F</t>
  </si>
  <si>
    <t>R110138</t>
  </si>
  <si>
    <t>BP337-500</t>
  </si>
  <si>
    <t>BAX SYSTEM SALMONELLA 2 KIT</t>
  </si>
  <si>
    <t>KIT QCR TOUGHMIX LOW ROX 250X20UL</t>
  </si>
  <si>
    <t>FG MICROPLATE LHS 96 WELL</t>
  </si>
  <si>
    <t>BLOOD SHEEP DEFIB 100ML</t>
  </si>
  <si>
    <t>L J GRUFT NON/HAZ 100/PK</t>
  </si>
  <si>
    <t>BLOOD RABBIT DEFIB 30ML</t>
  </si>
  <si>
    <t>SMARTMIX HM KIT 40 25UL RXN</t>
  </si>
  <si>
    <t>RNASEOUT RECOMB.RNASE INHIB.</t>
  </si>
  <si>
    <t>RAINBOW AGAR 30GM POUCHES</t>
  </si>
  <si>
    <t>FG OPTICAL CAP (8 CAPS/STRIPS)</t>
  </si>
  <si>
    <t>BUTTERFIELDS 99ML PHOSP BUFF</t>
  </si>
  <si>
    <t>AGAR MUELLER-HINTON II PK24</t>
  </si>
  <si>
    <t>DRYING RAK WITH CLOSURE 10/PK</t>
  </si>
  <si>
    <t>HANKS BSS 1X W/ P-RED; 500ML</t>
  </si>
  <si>
    <t>CAMPY CEFEX AGAR PLATES 10/PK</t>
  </si>
  <si>
    <t>Tween 20, 500 mL bottle*</t>
  </si>
  <si>
    <t>14-666-301</t>
  </si>
  <si>
    <t>2300-916</t>
  </si>
  <si>
    <t>SF221PDQ-UM</t>
  </si>
  <si>
    <t>DRUM TISSUE CULTURE 16MM</t>
  </si>
  <si>
    <t>VACUUM FILTERS</t>
  </si>
  <si>
    <t>TUBE RACK ADJ ANGLE 9 30MM</t>
  </si>
  <si>
    <t>VERSI-DRY SOAKER 18X20 350/CS</t>
  </si>
  <si>
    <t>EPPENDORF 5430 CENTRIFUGE 120V</t>
  </si>
  <si>
    <t>SOLUTION 0.5M ST EDTA PH8.0 100ML</t>
  </si>
  <si>
    <t>MICRO CENTRIFUGE REFRIGERATED</t>
  </si>
  <si>
    <t>TB RACK CVR 96WELL NAT 5RCK/PK</t>
  </si>
  <si>
    <t>CRYO FIBERBOX WT 5X5X2</t>
  </si>
  <si>
    <t>RACK UNWIRE TEST TUBE BL 16MM</t>
  </si>
  <si>
    <t>CHARGER STAND 2, XPLORER</t>
  </si>
  <si>
    <t>Paper,Weighing,6x6",500/Pk</t>
  </si>
  <si>
    <t>Idylis replacement humidifier filters*</t>
  </si>
  <si>
    <t>UN</t>
  </si>
  <si>
    <t xml:space="preserve"> WEIGHT LEAD RING 1000ML</t>
  </si>
  <si>
    <t>5183-4692</t>
  </si>
  <si>
    <t>89219-774</t>
  </si>
  <si>
    <t>97047-984</t>
  </si>
  <si>
    <t>EM1.05729.0001</t>
  </si>
  <si>
    <t>97046-750</t>
  </si>
  <si>
    <t>XXG7005-60061</t>
  </si>
  <si>
    <t>97047-336</t>
  </si>
  <si>
    <t>TF-400-L-R-S</t>
  </si>
  <si>
    <t>9301-0725</t>
  </si>
  <si>
    <t>97046-180</t>
  </si>
  <si>
    <t>XX12198002</t>
  </si>
  <si>
    <t>97046-188</t>
  </si>
  <si>
    <t>5183-4477</t>
  </si>
  <si>
    <t>5182-0837</t>
  </si>
  <si>
    <t>46610-712</t>
  </si>
  <si>
    <t>G1544-80530</t>
  </si>
  <si>
    <t>5188-5367</t>
  </si>
  <si>
    <t>5181-3323</t>
  </si>
  <si>
    <t>5188-5365</t>
  </si>
  <si>
    <t>5190-2293</t>
  </si>
  <si>
    <t>97046-184</t>
  </si>
  <si>
    <t>89237-526</t>
  </si>
  <si>
    <t>97052-676</t>
  </si>
  <si>
    <t>66009-862</t>
  </si>
  <si>
    <t>959941-902</t>
  </si>
  <si>
    <t>699975-302</t>
  </si>
  <si>
    <t>823750-911</t>
  </si>
  <si>
    <t>695775-912</t>
  </si>
  <si>
    <t>821725-914</t>
  </si>
  <si>
    <t>G1969-85000</t>
  </si>
  <si>
    <t>G1969-85001</t>
  </si>
  <si>
    <t>G1969-85003</t>
  </si>
  <si>
    <t>Agilent Liner,split,glasswool,non-deact,25/PK - 58</t>
  </si>
  <si>
    <t>SEPTA TAN TFL/WT SIN F/20MM CRP SLPK100</t>
  </si>
  <si>
    <t>VIAL 20MM CL 20ML PK100</t>
  </si>
  <si>
    <t>TLC SG-60 50 PLATE 10X20CM</t>
  </si>
  <si>
    <t>VIAL 9MM AMBER/P 400UL INS PK100</t>
  </si>
  <si>
    <t>Agilent Filament,high temperature EI for GCMS - AA</t>
  </si>
  <si>
    <t>VIAL 11MM CRIMP AMB/P/INS</t>
  </si>
  <si>
    <t>Robotic Tips, Pipette Tips, Plates, Plastic Labware</t>
  </si>
  <si>
    <t>Agilent Syringe 10ul straight, FN 23/42/HP, 6/PK - 58</t>
  </si>
  <si>
    <t>CAP 9MM BLU FEP/N RUB PK100</t>
  </si>
  <si>
    <t>AgilentChemElut-1mlUnbuffered100pk9P</t>
  </si>
  <si>
    <t>CAP 9MM BLK FEP/N RUB PK100</t>
  </si>
  <si>
    <t>Agilent Hdspc Al crmp cap,PTFE/Si sep,20mm,100PK - 58</t>
  </si>
  <si>
    <t>Agilent Vial,HS,crimp,FB,20ml,clr,cert,100PK - 58</t>
  </si>
  <si>
    <t>Agilent GC Split Vent Replacement Cartridge,2/pk - AA</t>
  </si>
  <si>
    <t>Agilent Gold Plated Inlet Seal with Washer - AA</t>
  </si>
  <si>
    <t>Agilent Ferrule Vespel/Graphite 250u 10/PK - 58</t>
  </si>
  <si>
    <t>Agilent  Liner O-Ring, Non-Stick 10PK - 58</t>
  </si>
  <si>
    <t>Agilent Liner,UI,splitless,sngle taper,glasswool - 58</t>
  </si>
  <si>
    <t>CAP 9MM GR FEP/N RUB PK100</t>
  </si>
  <si>
    <t>VIALS PP SCREW 300UL PK100</t>
  </si>
  <si>
    <t>Zorbax C18 Columns*</t>
  </si>
  <si>
    <t>Poroshell C18 Columns*</t>
  </si>
  <si>
    <t>Poroshell C18 Guard Columns*</t>
  </si>
  <si>
    <t>Phenyl Hexyl Columns*</t>
  </si>
  <si>
    <t>Phenyl Hexyl Guard Columns*</t>
  </si>
  <si>
    <t>ESI Tune Mix*</t>
  </si>
  <si>
    <t>API Reference Mass Kit*</t>
  </si>
  <si>
    <t>Biopolymer Analysis Reference Kit*</t>
  </si>
  <si>
    <t>ROBO VIAL KIT S/PFTE PK100</t>
  </si>
  <si>
    <t>ULPLATE CLR DEEP S/R 2ML</t>
  </si>
  <si>
    <t>CLOSURE 9MM BLACK P/S PK100</t>
  </si>
  <si>
    <t>9264-03</t>
  </si>
  <si>
    <t>9401-06</t>
  </si>
  <si>
    <t>V553-10</t>
  </si>
  <si>
    <t>2890-03</t>
  </si>
  <si>
    <t>9265-03</t>
  </si>
  <si>
    <t>9254-03</t>
  </si>
  <si>
    <t>H487-10</t>
  </si>
  <si>
    <t>9292-03</t>
  </si>
  <si>
    <t>4983-10</t>
  </si>
  <si>
    <t>9263-03</t>
  </si>
  <si>
    <t>100-4</t>
  </si>
  <si>
    <t>MRCF0R100</t>
  </si>
  <si>
    <t>B&amp;J-LC015-4</t>
  </si>
  <si>
    <t>BDG67005.400</t>
  </si>
  <si>
    <t>BDH1113-4LG</t>
  </si>
  <si>
    <t>EM1.02781.1000</t>
  </si>
  <si>
    <t>97061-964</t>
  </si>
  <si>
    <t>103529-120</t>
  </si>
  <si>
    <t>200002-706</t>
  </si>
  <si>
    <t>BDH7202-2</t>
  </si>
  <si>
    <t>BDH3016-2.5LG</t>
  </si>
  <si>
    <t>303-LMC-5G</t>
  </si>
  <si>
    <t>C298SK-4</t>
  </si>
  <si>
    <t>T324SK-4</t>
  </si>
  <si>
    <t>Methylene Chloride,Resi,4l,4cs</t>
  </si>
  <si>
    <t>Alcohol,Anhy,Plsbtl,4l,4/Cs</t>
  </si>
  <si>
    <t>Ethyl Acetate,Ultim-Ar,4l,4/Cs</t>
  </si>
  <si>
    <t>Chloroplatin Acid,6-Hyd,1g,4cs</t>
  </si>
  <si>
    <t>Petroleum Ether, 4l, 4/Cs</t>
  </si>
  <si>
    <t>Acetone,Resi-Analyzed,4l,4/Cs</t>
  </si>
  <si>
    <t>Hexanes,95%,Ultimar,4l,4/Cs</t>
  </si>
  <si>
    <t>Cyclohexane, 4l, 4/Cs</t>
  </si>
  <si>
    <t>Pet Ether,35-60c Safemor,4l,4c</t>
  </si>
  <si>
    <t>Methanol,Resi-Analyzed,4l,4/Cs</t>
  </si>
  <si>
    <t>Ethyl Acetate,4l,4/Cs</t>
  </si>
  <si>
    <t>DNA FAST FLOW - 100 PK</t>
  </si>
  <si>
    <t>Acetonitirile, LC/MS, 4L*</t>
  </si>
  <si>
    <t>MTBE, 4L*</t>
  </si>
  <si>
    <t>DCM, 4L*</t>
  </si>
  <si>
    <t>Isopropanol, LC/MS grade*</t>
  </si>
  <si>
    <t>Ethylene Glycol*</t>
  </si>
  <si>
    <t>Formic Acid*</t>
  </si>
  <si>
    <t>Acetic Acid*</t>
  </si>
  <si>
    <t>Hydrochloric Acid, 1M*</t>
  </si>
  <si>
    <t>Ammonium Hydroxide*</t>
  </si>
  <si>
    <t>Lumicyano Kit*</t>
  </si>
  <si>
    <t>Chloroform - 1-4l*</t>
  </si>
  <si>
    <t>Toluene - 1-4L*</t>
  </si>
  <si>
    <t>NC0884024</t>
  </si>
  <si>
    <t>NC0758431</t>
  </si>
  <si>
    <t>OXDR0620M</t>
  </si>
  <si>
    <t>NC0408112</t>
  </si>
  <si>
    <t>NC1628038</t>
  </si>
  <si>
    <t>R681005</t>
  </si>
  <si>
    <t>R684002</t>
  </si>
  <si>
    <t>US IVD BTS(BACTERIAL TEST STND</t>
  </si>
  <si>
    <t>4376486 - BIGDYE XTERMINATOR K</t>
  </si>
  <si>
    <t>POP-7 (384)POLYMER 3500 SERIES</t>
  </si>
  <si>
    <t>LEADCARE II BLD LEAD TST 48/PK</t>
  </si>
  <si>
    <t>TREP SURE ELISA TEST 96T/PK</t>
  </si>
  <si>
    <t>CARBAPENEMASE (KIT)50TEST</t>
  </si>
  <si>
    <t>ECOLI 0157 LATX TST 100PK</t>
  </si>
  <si>
    <t>ECOLI OK 045 ANTISERA</t>
  </si>
  <si>
    <t>CATHODE BFR CONTAINR 3500 SER</t>
  </si>
  <si>
    <t>ANODE BFFR CONTAINR 3500SERIES</t>
  </si>
  <si>
    <t>SLIDE CNTL ACID FAST 50/PK</t>
  </si>
  <si>
    <t>2 WELL 15MM SLIDE WITH COATING</t>
  </si>
  <si>
    <t>MITSUBISHI PACK-ANAERO 20/PK</t>
  </si>
  <si>
    <t>ANAEROPK MICROAERO SACHET 20PK</t>
  </si>
  <si>
    <t>MITSUBSHI RT ANAERO-INDTR 25PK</t>
  </si>
  <si>
    <t>Kaydry Towl,15x17,90pk,15pk/Cs</t>
  </si>
  <si>
    <t>Florisil,60-100mesh,500g</t>
  </si>
  <si>
    <t>Scalpel,W/Han,Dis,St,Sz21,10pk</t>
  </si>
  <si>
    <t>Scissors,Iris Straight,4 1/2"</t>
  </si>
  <si>
    <t>Scalpel,Ster,Disp,Sz.21,10/Pk</t>
  </si>
  <si>
    <t>Thermometer,Sentry Probe,Trcbl</t>
  </si>
  <si>
    <t>TRACEABLE CONDCTVTY STD 5UM</t>
  </si>
  <si>
    <t>TEMP/HUMIDITY/DEW POINT METER</t>
  </si>
  <si>
    <t>MULTI-COLORED TRAC TIMER</t>
  </si>
  <si>
    <t>S-13736</t>
  </si>
  <si>
    <t>M368-07</t>
  </si>
  <si>
    <t>4-421</t>
  </si>
  <si>
    <t>W66</t>
  </si>
  <si>
    <t>S541112</t>
  </si>
  <si>
    <t>89087-400</t>
  </si>
  <si>
    <t>TIMER MULTI COLORED</t>
  </si>
  <si>
    <t>SENTRY HI/LO THERM</t>
  </si>
  <si>
    <t>C4010-630</t>
  </si>
  <si>
    <t>C4000-1W</t>
  </si>
  <si>
    <t>53283-804</t>
  </si>
  <si>
    <t>47729-574</t>
  </si>
  <si>
    <t>23420-151</t>
  </si>
  <si>
    <t>22877-016</t>
  </si>
  <si>
    <t>89093-866</t>
  </si>
  <si>
    <t>63A53</t>
  </si>
  <si>
    <t>349-1000</t>
  </si>
  <si>
    <t>60828-768</t>
  </si>
  <si>
    <t>60828-766</t>
  </si>
  <si>
    <t>47729-572</t>
  </si>
  <si>
    <t>14672-200</t>
  </si>
  <si>
    <t>47729-570</t>
  </si>
  <si>
    <t>89003-558</t>
  </si>
  <si>
    <t>47729-568</t>
  </si>
  <si>
    <t>60003-032</t>
  </si>
  <si>
    <t>Insert,Polyspring,300ul,100/Pk</t>
  </si>
  <si>
    <t>Vial,Dualpurp,Id,2ml,Clr,100pk</t>
  </si>
  <si>
    <t>FLASK,VOL MI HDWM13 25ML CS6</t>
  </si>
  <si>
    <t>Pipet,Pasteur,Boro,5.75,1000cs</t>
  </si>
  <si>
    <t>Bottle,Amb,Bstrnd,1l,Cert,12cs</t>
  </si>
  <si>
    <t>CAP WH PP NO LNR 15-415 CS1000</t>
  </si>
  <si>
    <t>Tube,Cult,Gls,13x100mm,1000/Cs</t>
  </si>
  <si>
    <t>FLASK ERLENMEYER 19/22 125ML</t>
  </si>
  <si>
    <t>TUBES CULT 16X125MM CS1000</t>
  </si>
  <si>
    <t>TUBE BORO 15X85 CS1000</t>
  </si>
  <si>
    <t>CORKS REG N0 4 PK500</t>
  </si>
  <si>
    <t>VIAL AMBER SEPT NP 40MLCS72</t>
  </si>
  <si>
    <t>CAP PS BLUE 16MM PK1000</t>
  </si>
  <si>
    <t>CAP PS GRN 16MM PK1000</t>
  </si>
  <si>
    <t>CULTURE TUBE 13X100 CS1000</t>
  </si>
  <si>
    <t>PASTEUR PIPET 5.75IN CS1000</t>
  </si>
  <si>
    <t>TUBE CLTBORO 12X75 CS1000</t>
  </si>
  <si>
    <t>TUBE CULT 10X75 CS1000</t>
  </si>
  <si>
    <t>100358-476</t>
  </si>
  <si>
    <t>1827-047</t>
  </si>
  <si>
    <t>28199-985</t>
  </si>
  <si>
    <t>4619W93</t>
  </si>
  <si>
    <t>28137-754</t>
  </si>
  <si>
    <t>28496-751</t>
  </si>
  <si>
    <t>97054-516</t>
  </si>
  <si>
    <t>28460-164</t>
  </si>
  <si>
    <t>28148-030</t>
  </si>
  <si>
    <t>28480-128</t>
  </si>
  <si>
    <t>28450-026</t>
  </si>
  <si>
    <t>Extraction Disk,C18,90mm,30/Cs</t>
  </si>
  <si>
    <t>CENTRI-SEP 100 COL KIT BX100</t>
  </si>
  <si>
    <t>Filt Pap,934ah,4.7cm,100/Pk</t>
  </si>
  <si>
    <t>FILTER BOTTLE TOP 150ML CS48</t>
  </si>
  <si>
    <t>Organic Filter,Fume Adsorber</t>
  </si>
  <si>
    <t>Filter,Btl-Top,150ml,Str,48/Cs</t>
  </si>
  <si>
    <t>FILTER SYR-LES 0.45UM NYL P100</t>
  </si>
  <si>
    <t>FILTER GLASS 934AH 2.1CM PK100</t>
  </si>
  <si>
    <t>FILTER MEMB .45 NYLON 47MM 100</t>
  </si>
  <si>
    <t>FILTER PAPER #4 24CM PK100</t>
  </si>
  <si>
    <t>FILT MEMB PK-100 045UM 13MM</t>
  </si>
  <si>
    <t>FILTER PAPER 42 12.5CM PK100</t>
  </si>
  <si>
    <t>FILTER PAPER #1 42.5MM PK100</t>
  </si>
  <si>
    <t>73320-044</t>
  </si>
  <si>
    <t>15714-525</t>
  </si>
  <si>
    <t>89107-308</t>
  </si>
  <si>
    <t>95057-862</t>
  </si>
  <si>
    <t>56617-801</t>
  </si>
  <si>
    <t>21909-664</t>
  </si>
  <si>
    <t>56617-804</t>
  </si>
  <si>
    <t>101375-866</t>
  </si>
  <si>
    <t>89405-026</t>
  </si>
  <si>
    <t>21909-670</t>
  </si>
  <si>
    <t>56617-018</t>
  </si>
  <si>
    <t>89206-925</t>
  </si>
  <si>
    <t>A351-11</t>
  </si>
  <si>
    <t>A351-12</t>
  </si>
  <si>
    <t>A351-13</t>
  </si>
  <si>
    <t>A351-14</t>
  </si>
  <si>
    <t>A351-15</t>
  </si>
  <si>
    <t>A351-16</t>
  </si>
  <si>
    <t>A351-17</t>
  </si>
  <si>
    <t>SLEEVE F/M373 CS200</t>
  </si>
  <si>
    <t>Kimberly Clark Wipers, EX-L Delicate Task, Kimwipes, 280/pk, 60pk/CS - KC (AM)</t>
  </si>
  <si>
    <t>MAILER SAMP BATER/URIN CS100</t>
  </si>
  <si>
    <t>Kimberly Clark KIMTECH SCIENCE KIMWIPES DELICATE TASK - KC</t>
  </si>
  <si>
    <t>SCALPEL DISPOSAL #21 STRL PK10</t>
  </si>
  <si>
    <t>PUMP TUBING 2 TAG WHITE/WHITE</t>
  </si>
  <si>
    <t>13MM FLANGED PLUG CAP WHT</t>
  </si>
  <si>
    <t>PLATE CAMPY CEFEX AGAR 15X100MM PK10</t>
  </si>
  <si>
    <t>SCALPEL DISP SFTY NO.10 PK10</t>
  </si>
  <si>
    <t>PLUG CAP 13MM CL PK1000</t>
  </si>
  <si>
    <t>Labcoats, Small*</t>
  </si>
  <si>
    <t>Labcoats, Medium*</t>
  </si>
  <si>
    <t>Labcoats, Large*</t>
  </si>
  <si>
    <t>Labcoats, XL*</t>
  </si>
  <si>
    <t>Labcoats, 2XL*</t>
  </si>
  <si>
    <t>Labcoats, 3XL*</t>
  </si>
  <si>
    <t>Labcoats, 4XL*</t>
  </si>
  <si>
    <t>BOX GLASS DISP BENCH PK6</t>
  </si>
  <si>
    <t>BOX GLASS DISP FLOOR PK6</t>
  </si>
  <si>
    <t>ABSORBANTS 6X6 CS1200</t>
  </si>
  <si>
    <t>CONTAINER 5OZ NO LID CS500</t>
  </si>
  <si>
    <t>UNDERPAD DELUXE 17X24 PK10</t>
  </si>
  <si>
    <t>48975-429</t>
  </si>
  <si>
    <t>STYV3011</t>
  </si>
  <si>
    <t>ZFA10UVM1</t>
  </si>
  <si>
    <t>10010-808</t>
  </si>
  <si>
    <t>89094-770</t>
  </si>
  <si>
    <t>12777-846</t>
  </si>
  <si>
    <t>89231-664</t>
  </si>
  <si>
    <t>LEADCARE II ANALYZER PACKAGE</t>
  </si>
  <si>
    <t>MICRO MILL W/O TIMER</t>
  </si>
  <si>
    <t>SENSITITRE NEPHELOMETER</t>
  </si>
  <si>
    <t>A10 UV LAMP</t>
  </si>
  <si>
    <t>ELECTRODE ORION IONPLUS FLUORIDE</t>
  </si>
  <si>
    <t>ULT MAIN REPLACEMENT BATTERY</t>
  </si>
  <si>
    <t>GLASS PH ELECTRODE COMBO BNC</t>
  </si>
  <si>
    <t>NEODISHER Z</t>
  </si>
  <si>
    <t>THERMOMETER JUMBO REF/FRZ</t>
  </si>
  <si>
    <t>THERMOMETER IR GUN W/SIGHT</t>
  </si>
  <si>
    <t>SYM BNTP PH METER W/PROBE</t>
  </si>
  <si>
    <t>89107-312</t>
  </si>
  <si>
    <t>95025-622</t>
  </si>
  <si>
    <t>11217-660</t>
  </si>
  <si>
    <t>CONTAINER PP SNAP 4OZ CS250</t>
  </si>
  <si>
    <t>CONTAINER SPECIMEN 90ML CS400</t>
  </si>
  <si>
    <t>TUBE VAC+ K2EDTA 13X75 3ML</t>
  </si>
  <si>
    <t>PLUG CAP, 13MM, RED PK1000</t>
  </si>
  <si>
    <t>INFECTIOUS SHIPPER INFECON3000</t>
  </si>
  <si>
    <t>PLASTIC HEP 6ML 13X100 PK100</t>
  </si>
  <si>
    <t>PLUG CAP, 13MM, GRN PK1000</t>
  </si>
  <si>
    <t>PLUG CAP, 13MM, YEL PK1000</t>
  </si>
  <si>
    <t>CAP SNAP LID ONLY NS CS500</t>
  </si>
  <si>
    <t>Template Instructions</t>
  </si>
  <si>
    <r>
      <t xml:space="preserve">On this tab and on tabs 1-13, please fill in all applicable yellow shaded cells.
On Tab 1, "Non-MB Discounts," please enter the percent off discount for each product category you include in your proposal. These discounts will apply to all non-market basket spend for the duration of the contract with the State. </t>
    </r>
    <r>
      <rPr>
        <i/>
        <sz val="10"/>
        <color theme="1"/>
        <rFont val="Arial"/>
        <family val="2"/>
      </rPr>
      <t>As a reminder, you must be responsive in at least three (3) product categories.</t>
    </r>
    <r>
      <rPr>
        <sz val="10"/>
        <color theme="1"/>
        <rFont val="Arial"/>
        <family val="2"/>
      </rPr>
      <t xml:space="preserve">
On Tabs 2-13, please enter your proposed price for each product or functional equivalent i necah product category. In order to be responsive in a product category, you must propose a price for at least 95 percent of all items in that category </t>
    </r>
    <r>
      <rPr>
        <i/>
        <sz val="10"/>
        <color theme="1"/>
        <rFont val="Arial"/>
        <family val="2"/>
      </rPr>
      <t xml:space="preserve">including all items marked with an * that are high priority for the State.
</t>
    </r>
    <r>
      <rPr>
        <sz val="10"/>
        <color theme="1"/>
        <rFont val="Arial"/>
        <family val="2"/>
      </rPr>
      <t>Please do not alter any other cells or any formulae in this document. Doing so may result in the removal of your proposal from consideration.</t>
    </r>
  </si>
  <si>
    <t>Safety Equipment and Clothing</t>
  </si>
  <si>
    <r>
      <t>*</t>
    </r>
    <r>
      <rPr>
        <i/>
        <sz val="10"/>
        <color theme="1"/>
        <rFont val="Arial"/>
        <family val="2"/>
      </rPr>
      <t>There is no Market Basket for Microscopes and Accessories.</t>
    </r>
  </si>
  <si>
    <t>Instructions: On this worksheet, Respondents are encouraged to provide pricing for all market basket (MB) items and must provide pricing for at least 95% of items and all high priority items on this worksheet. The State will only accept items that are functionally equivalent to the items specified. Certain items that have been marked with an "*" are high priority to the State.  Pricing must include all delivery, shipping, service, restocking and administrative costs associated with the product.  The contents of this Cost Proposal reflect the State's current vendors' UOM and package size. The State prefers packaging that is within 150% of the original number of items per UOM, but acknowledges that for some items, the current packaging may not be standard.</t>
  </si>
  <si>
    <r>
      <t xml:space="preserve">Instructions: On this worksheet, please enter your category-wide discount (or percent off list discount) for each product category in the yellow-shaded cells. This discount will apply to all </t>
    </r>
    <r>
      <rPr>
        <b/>
        <i/>
        <sz val="10"/>
        <color theme="1"/>
        <rFont val="Arial"/>
        <family val="2"/>
      </rPr>
      <t xml:space="preserve">non-market basket </t>
    </r>
    <r>
      <rPr>
        <b/>
        <sz val="10"/>
        <color theme="1"/>
        <rFont val="Arial"/>
        <family val="2"/>
      </rPr>
      <t>items not listed in this document. Please only enter numbers on this worksheet. If you are not bidding on a product category, please enter "N/A."</t>
    </r>
  </si>
  <si>
    <t>VWR PETRI DISH 100X15MM CS500</t>
  </si>
  <si>
    <t>VWR TIP AEROSL 1000UL ST PK576</t>
  </si>
  <si>
    <t>Investigator Lyse&amp;Spin Basket Kit (250)</t>
  </si>
  <si>
    <t>VWR disposable pipetting reservoirs – 100 mL, pre-sterile, individually wrapped</t>
  </si>
  <si>
    <t>Blue labeling tape – 1 inch wide, 3 inch core (1 case = 3 packs)</t>
  </si>
  <si>
    <t>Reservoir, Quarter, Divided by Length , 19 mL per section (48/case)</t>
  </si>
  <si>
    <t>Reservoir, Quarter, 40 mL (case of 48)</t>
  </si>
  <si>
    <t>Reservoir, Half, 75mL (24/case)</t>
  </si>
  <si>
    <t>Puritan, sterile, cotton-tipped swabs, individually packaged, 1 case = 1000 swabs</t>
  </si>
  <si>
    <t>Seratec HemDirect kits (30 tests/box)</t>
  </si>
  <si>
    <t>ToughSpots, White, on sheet, pk 3840</t>
  </si>
  <si>
    <t>Disposable Sterile Scalpels - #10 blade - individually packaged (1 pack = 20 scalpels)</t>
  </si>
  <si>
    <t>RFP 21-2633</t>
  </si>
  <si>
    <t>E522-100ML</t>
  </si>
  <si>
    <t>25-806 2PD</t>
  </si>
  <si>
    <t>Standard Polyester Tipped Applicator, Polystyrene Handle*</t>
  </si>
  <si>
    <t>89049-940</t>
  </si>
  <si>
    <t>Moisture Guard Refrigerant Gel Packs*</t>
  </si>
  <si>
    <t>Syringe/ndl, Tb 1cc 26gx3/8"</t>
  </si>
  <si>
    <t>5462110 Y</t>
  </si>
  <si>
    <t>Mini-Brute Belly Band Apron*</t>
  </si>
  <si>
    <t>56-300</t>
  </si>
  <si>
    <t>Chemical Resistant Bid Apron, Yellow, 45 in Length, 33 in Width, PVC/Polyester Material*</t>
  </si>
  <si>
    <t>B01447WA</t>
  </si>
  <si>
    <t>Sampling Bag, 20" Length, 15" Width, 184 oz. Capacity, 0.102mm Thickness, Polyethylene*</t>
  </si>
  <si>
    <t>205C</t>
  </si>
  <si>
    <t>227C</t>
  </si>
  <si>
    <t>Insulated Shipping Container, Cardboard, Styrofoam, 6x5x6-1/2 in Inside LxWxH*</t>
  </si>
  <si>
    <t>Insulated Shipping Container, Cardboard, Styrofoam, 12x10x7 in Inside LxWxH*</t>
  </si>
  <si>
    <t>Fixed Blade 5 3/4 in Safety Cutter*</t>
  </si>
  <si>
    <t>KCJ-2Y</t>
  </si>
  <si>
    <t>6' Red Dot Boning Knife, Black*</t>
  </si>
  <si>
    <t>M23820BL</t>
  </si>
  <si>
    <t>Ice Packs - 16oz*</t>
  </si>
  <si>
    <t>S-18257</t>
  </si>
  <si>
    <t>Boning Hook, 6" Length, High Carbon Steel, Sanitary Polypropylene, White*</t>
  </si>
  <si>
    <t>6" Boning Knife, Blue*</t>
  </si>
  <si>
    <t>Size 10 15" Black/Red/Grat TDT Servus XTP Plain-Toe Hi Boot Pair*</t>
  </si>
  <si>
    <t>White Polyethylene Standard V-Gard Staz-On Slotted Hard Cap*</t>
  </si>
  <si>
    <t>14251232Q</t>
  </si>
  <si>
    <t>BT48146</t>
  </si>
  <si>
    <t>29700-026</t>
  </si>
  <si>
    <t>80080-570</t>
  </si>
  <si>
    <t>10799-170</t>
  </si>
  <si>
    <t>89206-930</t>
  </si>
  <si>
    <t>89206-932</t>
  </si>
  <si>
    <t>VWR International</t>
  </si>
  <si>
    <t>CS(4*800items)</t>
  </si>
  <si>
    <t>53225-753</t>
  </si>
  <si>
    <t>TIP PIPET BARRIER 7.9CM 100 1000UL PK800</t>
  </si>
  <si>
    <t>CS(960items)</t>
  </si>
  <si>
    <t>47745-086</t>
  </si>
  <si>
    <t>TIP EP FLTR .1-10ULM PCR CS960 022491211</t>
  </si>
  <si>
    <t>CS(12items)</t>
  </si>
  <si>
    <t>IR319-1000</t>
  </si>
  <si>
    <t>BOTL BSTN RND HDPE CS12 32 OZ</t>
  </si>
  <si>
    <t>CS(500items)</t>
  </si>
  <si>
    <t>EA(1items)</t>
  </si>
  <si>
    <t>EM1.05715.0001</t>
  </si>
  <si>
    <t>TLC SG-60 25 PLATE 20X20CM</t>
  </si>
  <si>
    <t>PK(100items)</t>
  </si>
  <si>
    <t>PK(960items)</t>
  </si>
  <si>
    <t>76322-154</t>
  </si>
  <si>
    <t>VWR PIPET TIP FLTR ST 1000UL PACK960</t>
  </si>
  <si>
    <t>CS(400items)</t>
  </si>
  <si>
    <t>93001-724</t>
  </si>
  <si>
    <t>VIAL NAT PP HNGD 2.5OZ CS400</t>
  </si>
  <si>
    <t>CS(1,000items)</t>
  </si>
  <si>
    <t>60820-432</t>
  </si>
  <si>
    <t>VWR TUBE STER 13X100MM CS1000</t>
  </si>
  <si>
    <t>CS(144items)</t>
  </si>
  <si>
    <t xml:space="preserve">MISC </t>
  </si>
  <si>
    <t>66030-006</t>
  </si>
  <si>
    <t>VIAL AMBER I D 2ML PK100</t>
  </si>
  <si>
    <t>EA(1*1Itm/Bx)</t>
  </si>
  <si>
    <t>10498-216</t>
  </si>
  <si>
    <t>470173-740</t>
  </si>
  <si>
    <t>JAR PLASTIC 1 GALLON W/LID</t>
  </si>
  <si>
    <t>BX(1items)</t>
  </si>
  <si>
    <t>CS(16items)</t>
  </si>
  <si>
    <t>10029-398</t>
  </si>
  <si>
    <t>IATA-EHS-AMB SHIPPER CS16</t>
  </si>
  <si>
    <t>PK(50items)</t>
  </si>
  <si>
    <t>89004-507</t>
  </si>
  <si>
    <t>SPONGE 2X2 4PLY ALLPURPOS PK50</t>
  </si>
  <si>
    <t>PK(10items)</t>
  </si>
  <si>
    <t>101093-126</t>
  </si>
  <si>
    <t>Tube Storage Boxes, Cardboard</t>
  </si>
  <si>
    <t>PK(280items)</t>
  </si>
  <si>
    <t>21905-026</t>
  </si>
  <si>
    <t>WIPES KIMWPE 11.4X21.3CM PK280</t>
  </si>
  <si>
    <t>30618-286</t>
  </si>
  <si>
    <t>KIT INS ULPLATE W/BL CAPMAT/TFL/SIN SEP</t>
  </si>
  <si>
    <t>VWR CULTURE TUBE 13X100 CS1000</t>
  </si>
  <si>
    <t>PK(1,000items)</t>
  </si>
  <si>
    <t>VWR TUBES CULT 16X125 CS1000</t>
  </si>
  <si>
    <t>53516-156</t>
  </si>
  <si>
    <t>FINNTIP EXTNDED 5-200UL CS960</t>
  </si>
  <si>
    <t>76322-136</t>
  </si>
  <si>
    <t>VWR PIPET TIP FLTR LR ST 100 UL PK960</t>
  </si>
  <si>
    <t>CS(100items)</t>
  </si>
  <si>
    <t>89232-938</t>
  </si>
  <si>
    <t>COMBITIP 2.5ML GREEN CS100</t>
  </si>
  <si>
    <t>89232-940</t>
  </si>
  <si>
    <t>COMBITIP 5ML BLUE CS100</t>
  </si>
  <si>
    <t>PK(500items)</t>
  </si>
  <si>
    <t>VWR PIPET TRANS 7.5ML PK500</t>
  </si>
  <si>
    <t>PK(200items)</t>
  </si>
  <si>
    <t>WIPER BIOHZRD 3X3IN 2SDE PK200</t>
  </si>
  <si>
    <t>CS(4*50items)</t>
  </si>
  <si>
    <t>CULT TUBES 16X100MM 11ML PK50</t>
  </si>
  <si>
    <t>66031-045</t>
  </si>
  <si>
    <t>VIAL 350UL AMBR ID PATCH PK100</t>
  </si>
  <si>
    <t>SCREW CAP WHT SILICONE SEPTA 9MM 100/PK</t>
  </si>
  <si>
    <t>66021-192</t>
  </si>
  <si>
    <t>VIAL AMBER 11MM FUSED INSERT 100 VIALS</t>
  </si>
  <si>
    <t>76307-606</t>
  </si>
  <si>
    <t>CRIMP CAP WHT SILICONE SEPTA 11MM 100/PK</t>
  </si>
  <si>
    <t>CS(1000items)</t>
  </si>
  <si>
    <t>VWR VIAL KT CRIMP AMB PTFE/RR</t>
  </si>
  <si>
    <t>CS(250items)</t>
  </si>
  <si>
    <t>VWR BASIN PS 100ML ST CS100</t>
  </si>
  <si>
    <t>CS(3items)</t>
  </si>
  <si>
    <t>VWR TAPE BLU RL 1X2160IN CS3</t>
  </si>
  <si>
    <t>CS(48items)</t>
  </si>
  <si>
    <t>BK-372788</t>
  </si>
  <si>
    <t>RESERVOIR QTR 18ML BIOMEK CS48</t>
  </si>
  <si>
    <t>BK372790</t>
  </si>
  <si>
    <t>RESERVOIR STERILE 40ML CS48</t>
  </si>
  <si>
    <t>CS(24items)</t>
  </si>
  <si>
    <t>BK372786</t>
  </si>
  <si>
    <t>RESERVOIR STER 75ML BIOMEK</t>
  </si>
  <si>
    <t>CS(10*100items)</t>
  </si>
  <si>
    <t>COTTON SWAB TIP STRL 6IN PK100</t>
  </si>
  <si>
    <t>EA(250assays)</t>
  </si>
  <si>
    <t>75877-996</t>
  </si>
  <si>
    <t>KITS HEMOGLOBIN ASSAY QUANTICHROM</t>
  </si>
  <si>
    <t>PK(3,840items)</t>
  </si>
  <si>
    <t>490006-940</t>
  </si>
  <si>
    <t>TOUGH SPOTS, WHITE, PK3840</t>
  </si>
  <si>
    <t>82029-850</t>
  </si>
  <si>
    <t>DISP SCALPEL STER #10 BOX/10</t>
  </si>
  <si>
    <t>EA(5l)</t>
  </si>
  <si>
    <t>62111-686</t>
  </si>
  <si>
    <t>NEODISHER Z NEUTRALIZER 5L</t>
  </si>
  <si>
    <t>PK(12items)</t>
  </si>
  <si>
    <t>VWR CONDUCTIVITY STD TRCBL 5UM</t>
  </si>
  <si>
    <t>CS(1350items)</t>
  </si>
  <si>
    <t>82003-824</t>
  </si>
  <si>
    <t>WIPER DELICAT 15X16.8IN CS1350</t>
  </si>
  <si>
    <t>CS(350items)</t>
  </si>
  <si>
    <t>52857-110</t>
  </si>
  <si>
    <t>LABSOAKER STD 18IN X20IN MA CS350</t>
  </si>
  <si>
    <t>EA(100ml)</t>
  </si>
  <si>
    <t>97062-836</t>
  </si>
  <si>
    <t>12578-201</t>
  </si>
  <si>
    <t>VWR® Weighing Paper</t>
  </si>
  <si>
    <t>10808-134</t>
  </si>
  <si>
    <t>DACROSWAB TYPE3 6 STER PK200</t>
  </si>
  <si>
    <t>89218-290</t>
  </si>
  <si>
    <t>VWR PLATE PCR 96 ABI BRCD PK10</t>
  </si>
  <si>
    <t>90004-940</t>
  </si>
  <si>
    <t>L-J GRUFT PK100</t>
  </si>
  <si>
    <t>EA(30ml)</t>
  </si>
  <si>
    <t>PAN2111</t>
  </si>
  <si>
    <t>RNASIN(R) RNASE INHIBIT 2500U</t>
  </si>
  <si>
    <t>MISC</t>
  </si>
  <si>
    <t>PK(125items)</t>
  </si>
  <si>
    <t>83009-684</t>
  </si>
  <si>
    <t>VWR CAP PCR RT PK125</t>
  </si>
  <si>
    <t>PK(72*99ml)</t>
  </si>
  <si>
    <t>10057-624</t>
  </si>
  <si>
    <t>DILBOT BUTTERFIELDS 99ML PK72</t>
  </si>
  <si>
    <t>PK(24items)</t>
  </si>
  <si>
    <t>89015-590</t>
  </si>
  <si>
    <t>12001-516</t>
  </si>
  <si>
    <t>DRY RACK 903 WITH VELCRO PK10</t>
  </si>
  <si>
    <t>MEDIUM HANKS BSS W/PHENOL RED 500ML</t>
  </si>
  <si>
    <t>DRUM TISSUE CULTURE 17MM</t>
  </si>
  <si>
    <t>89128-138</t>
  </si>
  <si>
    <t>RACK VERTICAL FOR 12 2 BX</t>
  </si>
  <si>
    <t>57018-800</t>
  </si>
  <si>
    <t>VWR CLAMP STAINLESS 125ML</t>
  </si>
  <si>
    <t>80094-180</t>
  </si>
  <si>
    <t>CENTRIFUGE W/MTP ROTOR 120V</t>
  </si>
  <si>
    <t>PK(5itemsl)</t>
  </si>
  <si>
    <t>76333-292</t>
  </si>
  <si>
    <t>VWR® PCR WorkUp Racks</t>
  </si>
  <si>
    <t>82021-124</t>
  </si>
  <si>
    <t>VWR DIVIDER 64-CELL PK12</t>
  </si>
  <si>
    <t>89214-752</t>
  </si>
  <si>
    <t>VWR BOX FOR VIAL STORAGE 2IN</t>
  </si>
  <si>
    <t>76204-778</t>
  </si>
  <si>
    <t>CHARGER STAND 2 FOR 1 EPPENDORF XPLORER</t>
  </si>
  <si>
    <t>500043-144</t>
  </si>
  <si>
    <t>Honeywell® Replacement Filter for HCM-750</t>
  </si>
  <si>
    <t>CS(25items)</t>
  </si>
  <si>
    <t>CS(1items)</t>
  </si>
  <si>
    <t>22234-020</t>
  </si>
  <si>
    <t>TIP PIPET LR FILTER EPP PK960</t>
  </si>
  <si>
    <t>CS(6items)</t>
  </si>
  <si>
    <t>89239-016</t>
  </si>
  <si>
    <t>VWR CAP BL PP PTFE/RR 9MM PK100</t>
  </si>
  <si>
    <t>VWR CLOSURE 9MM BLACK P/S PK100</t>
  </si>
  <si>
    <t>PK(1items)</t>
  </si>
  <si>
    <t>10118-394</t>
  </si>
  <si>
    <t>REPLACEMENT TRAP</t>
  </si>
  <si>
    <t>PK(2items)</t>
  </si>
  <si>
    <t>RK21317</t>
  </si>
  <si>
    <t>800UM GOLD PLATED INLT SEALPK2</t>
  </si>
  <si>
    <t>10803-416</t>
  </si>
  <si>
    <t>FERRULEVESPEL/GRAPHITE 0.4MM ID</t>
  </si>
  <si>
    <t>10058-746</t>
  </si>
  <si>
    <t>O-RINGS, VITON, FOR AGILENT GCS</t>
  </si>
  <si>
    <t>EA(5items)</t>
  </si>
  <si>
    <t>10055-342</t>
  </si>
  <si>
    <t>FOCUSLINER, AGILENT, 4MMID, 78.5MM</t>
  </si>
  <si>
    <t>46610-708</t>
  </si>
  <si>
    <t>VWR CLOSURE 9MM BLACK PTFE PK100</t>
  </si>
  <si>
    <t>101101-144</t>
  </si>
  <si>
    <t>2ML DEEP WELL PLATE, 96 ROUND</t>
  </si>
  <si>
    <t>VWR ROBO VIAL KIT S/PFTE PK100</t>
  </si>
  <si>
    <t>82002-238</t>
  </si>
  <si>
    <t>SYRINGE 1CC TB 26X3/8 CS500</t>
  </si>
  <si>
    <t>CS(4*1*1Itm/Bx)</t>
  </si>
  <si>
    <t>JT9264-3</t>
  </si>
  <si>
    <t>DICHLOROMETHANE RESI-ANAL 4L</t>
  </si>
  <si>
    <t>JT9401-6</t>
  </si>
  <si>
    <t>ALCOHOL ANHYDROUS 4L</t>
  </si>
  <si>
    <t>CS(4*1*4l)</t>
  </si>
  <si>
    <t>MKV55310</t>
  </si>
  <si>
    <t>ETHYL ACETATE ULTIMAR ULAR 4L</t>
  </si>
  <si>
    <t>CS(4*1*1g)</t>
  </si>
  <si>
    <t>JT2890-3</t>
  </si>
  <si>
    <t>CHLOROPLATINIC ACID RE X 1GM</t>
  </si>
  <si>
    <t>JT9265-3</t>
  </si>
  <si>
    <t>PET ETHER 30-60 ORG R ANAL 4L</t>
  </si>
  <si>
    <t>JT9254-3</t>
  </si>
  <si>
    <t>ACETONE FOR ORG RES ANAL 4L</t>
  </si>
  <si>
    <t>MKH48710</t>
  </si>
  <si>
    <t>HEXANES 95% ULTIMAR 4LT</t>
  </si>
  <si>
    <t>JT9292-3</t>
  </si>
  <si>
    <t>CYCLOHEXANE REAG HPLC 4L</t>
  </si>
  <si>
    <t>MK498310</t>
  </si>
  <si>
    <t>PETROLEUM ETHER AR 35-60C 4L</t>
  </si>
  <si>
    <t>JT9263-3</t>
  </si>
  <si>
    <t>METHANOL FOR ORG RES ANAL 4L</t>
  </si>
  <si>
    <t>BJ100-4</t>
  </si>
  <si>
    <t>ETHYL ACETATE 4L</t>
  </si>
  <si>
    <t>BJLC015-4</t>
  </si>
  <si>
    <t>ACETONITRILE SENS LC-MS  GRADE 4L CS 4</t>
  </si>
  <si>
    <t>BDH1139-4LG</t>
  </si>
  <si>
    <t>BDH METHYL T-BUTYL ETHR 4L GS</t>
  </si>
  <si>
    <t>BDH DICHLOROMETHANE ACS GRADE GL BTL 4L</t>
  </si>
  <si>
    <t>EA(1l)</t>
  </si>
  <si>
    <t>2-PROPANOL &gt;/= 99.9 % HYPER GRD 1L LC MS</t>
  </si>
  <si>
    <t>ETHYLENE GLYCOL HIGH PURITY GRD 1L</t>
  </si>
  <si>
    <t>FORMIC ACID 99% 64-18-6 25ML F/ANALYSIS</t>
  </si>
  <si>
    <t>ACETIC ACID, GLACIAL, P.A. 1LT</t>
  </si>
  <si>
    <t>EA(500ml)</t>
  </si>
  <si>
    <t>HYDROCHLORIC ACID 1.0N 500ML</t>
  </si>
  <si>
    <t>AMMONIUM HYDROXIDE ACS GRD 2.5L</t>
  </si>
  <si>
    <t>EA(1)</t>
  </si>
  <si>
    <t>Lumicyano Kit</t>
  </si>
  <si>
    <t>EA(1*4l)</t>
  </si>
  <si>
    <t>MK444110</t>
  </si>
  <si>
    <t>CHLOROFORM A.R 4L</t>
  </si>
  <si>
    <t>MK860816</t>
  </si>
  <si>
    <t>TOLUENE AR ACS 4L</t>
  </si>
  <si>
    <t>JTX251-7</t>
  </si>
  <si>
    <t>POLYOXY SORBI MONO PRACT 500ML</t>
  </si>
  <si>
    <t>EA(500g)</t>
  </si>
  <si>
    <t>FLORISIL (60-100 MESH) 500GM</t>
  </si>
  <si>
    <t>76313-400</t>
  </si>
  <si>
    <t>ELISA KIT TREPONEMA PALLIDUM IGM 96ASY</t>
  </si>
  <si>
    <t>75784-930</t>
  </si>
  <si>
    <t>KIT E. COLI O157 LATEX PROLEX 100 TESTS</t>
  </si>
  <si>
    <t>BX(5items)</t>
  </si>
  <si>
    <t>10119-786</t>
  </si>
  <si>
    <t>CONTROL SLIDE QC AFB STAIN SLIDE BX5</t>
  </si>
  <si>
    <t>PK(72items)</t>
  </si>
  <si>
    <t>100488-882</t>
  </si>
  <si>
    <t>HYDROPHOBIC PRINTED SLIDES, 2</t>
  </si>
  <si>
    <t>PK(20*20g)</t>
  </si>
  <si>
    <t>95060-736</t>
  </si>
  <si>
    <t>ANAEROPACK ANAERO PK20 20G</t>
  </si>
  <si>
    <t>PK(20items)</t>
  </si>
  <si>
    <t>90003-646</t>
  </si>
  <si>
    <t>GASPAK EZ CAMPY CONTAINER PK20</t>
  </si>
  <si>
    <t>PK(25items)</t>
  </si>
  <si>
    <t>95061-002</t>
  </si>
  <si>
    <t>MITSUBISHI ANAEROBIC INDICATOR</t>
  </si>
  <si>
    <t>21909-404</t>
  </si>
  <si>
    <t>SCISSORS IRIS STRAIGHT 4.5</t>
  </si>
  <si>
    <t>VWR PAPER WEIGHING 6X6 PK500</t>
  </si>
  <si>
    <t>61161-336</t>
  </si>
  <si>
    <t>VWR THERMOMETER MONITOR MEMORY</t>
  </si>
  <si>
    <t>89500-398</t>
  </si>
  <si>
    <t>VWR DEW POINT/TEMPERATURE/RH METER</t>
  </si>
  <si>
    <t>VWR TIMER MULTI COLORED</t>
  </si>
  <si>
    <t>PK(3items)</t>
  </si>
  <si>
    <t>89094-540</t>
  </si>
  <si>
    <t>San Jamar® Klever Kutter™ Safety Cutter</t>
  </si>
  <si>
    <t>6' Red Dot Boning Knife, Black</t>
  </si>
  <si>
    <t>6" Boning Knife, Blue</t>
  </si>
  <si>
    <t>Boning Hook, 6" Length, High Carbon Steel, Sanitary Polypropylene, White</t>
  </si>
  <si>
    <t>66030-898</t>
  </si>
  <si>
    <t>INSERT PLYSPRNG 300UL PK100</t>
  </si>
  <si>
    <t>66030-002</t>
  </si>
  <si>
    <t>CLEAR VIAL ID 2ML 12X32MM PK100</t>
  </si>
  <si>
    <t>CS(5*960items)</t>
  </si>
  <si>
    <t>VWR TUBES CULT 16X125MM CS1000</t>
  </si>
  <si>
    <t>VWR TUBE BORO 15X85 CS1000</t>
  </si>
  <si>
    <t>VWR CORKS REG N0 4 PK500</t>
  </si>
  <si>
    <t>CS(72items)</t>
  </si>
  <si>
    <t>VWR VIAL AMBER SEPT NP 40MLCS72</t>
  </si>
  <si>
    <t>89511-298</t>
  </si>
  <si>
    <t>PASTEUR PIPETTE 5.75IN BORO</t>
  </si>
  <si>
    <t>IR349-1000</t>
  </si>
  <si>
    <t>BOTTLE AMBER W/CLOS CS12 32OZ</t>
  </si>
  <si>
    <t>VWR CAP PS BLUE 16MM PK1000</t>
  </si>
  <si>
    <t>VWR CAP PS GRN 16MM PK1000</t>
  </si>
  <si>
    <t>VWR PASTEUR PIPET 5.75IN CS1000</t>
  </si>
  <si>
    <t>VWR TUBE CLTBORO 12X75 CS1000</t>
  </si>
  <si>
    <t>490015-326</t>
  </si>
  <si>
    <t>CULTURE TUBE BOROSILICATE GLASS 13X100</t>
  </si>
  <si>
    <t>VWR TUBE CULT 10X75 CS1000</t>
  </si>
  <si>
    <t>CS(3*10items)</t>
  </si>
  <si>
    <t>76333-134</t>
  </si>
  <si>
    <t>CDS EMPORE  2315 ENV C18 DISK 90MM CS30</t>
  </si>
  <si>
    <t>BX(100items)</t>
  </si>
  <si>
    <t>28496-886</t>
  </si>
  <si>
    <t>FILTER GLASS 4.7CM PK100</t>
  </si>
  <si>
    <t>89002-430</t>
  </si>
  <si>
    <t>FUME ADSORBER FILTER-ORGANICS</t>
  </si>
  <si>
    <t>28297-774</t>
  </si>
  <si>
    <t>MEMBRANE FILTERS 13MM PK100</t>
  </si>
  <si>
    <t>CS(60*280items)</t>
  </si>
  <si>
    <t>VWR CONTAINER 5OZ NO LID CS500</t>
  </si>
  <si>
    <t>CS(15*140items)</t>
  </si>
  <si>
    <t>21905-049</t>
  </si>
  <si>
    <t>KIMWIPES 14.7X16.6 1PLY PK140</t>
  </si>
  <si>
    <t>CS(1,200items)</t>
  </si>
  <si>
    <t>VWR ABSORBANTS 6X6 CS1200</t>
  </si>
  <si>
    <t>PK(6items)</t>
  </si>
  <si>
    <t>VWR BOX GLASS DISP FLOOR PK6</t>
  </si>
  <si>
    <t>VWR BOX GLASS DISP BENCH PK6</t>
  </si>
  <si>
    <t>VWR UNDERPAD DELUXE 17X24 PK10</t>
  </si>
  <si>
    <t>CS(30items)</t>
  </si>
  <si>
    <t>414004-346</t>
  </si>
  <si>
    <t>VWR LABCT BP SPP SM WHITE CS30</t>
  </si>
  <si>
    <t>414004-345</t>
  </si>
  <si>
    <t>VWR LABCT BP SPP MD WHITE CS30</t>
  </si>
  <si>
    <t>414004-344</t>
  </si>
  <si>
    <t>VWR LABCT BP SPP LG WHITE CS30</t>
  </si>
  <si>
    <t>414004-342</t>
  </si>
  <si>
    <t>VWR LABCT BP SPP XL WHITE CS30</t>
  </si>
  <si>
    <t>414004-343</t>
  </si>
  <si>
    <t>VWR LABCT BP SPP 2INXL WHITE CS30</t>
  </si>
  <si>
    <t>414004-348</t>
  </si>
  <si>
    <t>VWR LABCT BP SPP 3XL WHITE CS30</t>
  </si>
  <si>
    <t>89208-820</t>
  </si>
  <si>
    <t>VWR LABCOAT SNAPS WHT 4XL C30</t>
  </si>
  <si>
    <t>76208-110</t>
  </si>
  <si>
    <t>APRON DOUBLE LAYER SUPER FABRIC 36 INCH</t>
  </si>
  <si>
    <t>80093-278</t>
  </si>
  <si>
    <t>APRON VINYL WHITE 56101 33X44IN CS12</t>
  </si>
  <si>
    <t>89370-704</t>
  </si>
  <si>
    <t>BOOT XTP HI SERVUS SZ10</t>
  </si>
  <si>
    <t>300008-981</t>
  </si>
  <si>
    <t>WHITE V-GARD SLOTTED HAR</t>
  </si>
  <si>
    <t>COMPATIBLE CARTRIDGE F/A10 TOC MONITOR</t>
  </si>
  <si>
    <t>VWR THERMOMETER JUMBO REF/FRZ</t>
  </si>
  <si>
    <t>VWR THERMOMETER IR GUN W/SIGHT</t>
  </si>
  <si>
    <t>VWR SYM BNTP PH METER W/PROBE</t>
  </si>
  <si>
    <t>89202-604</t>
  </si>
  <si>
    <t>89231-596</t>
  </si>
  <si>
    <t>VWR LAB PH ELECTRODE W/SENS -10 TO 100 C</t>
  </si>
  <si>
    <t>10803-962</t>
  </si>
  <si>
    <t>VWR SPECCONT 90/48 STERILE NAT DUALCLICK</t>
  </si>
  <si>
    <t>4 oz. Bottle/120 mL Vial Mailer, Also Holds Model 435 Aluminum Can</t>
  </si>
  <si>
    <t>14231-892</t>
  </si>
  <si>
    <t>25ML BLD DILVIAL 35X56MM C1000</t>
  </si>
  <si>
    <t>VWR CAP SNAP LID ONLY NS CS500</t>
  </si>
  <si>
    <t>CS(12*1items)</t>
  </si>
  <si>
    <t>CS(36items)</t>
  </si>
  <si>
    <t>GEL PACK POLARPACK 16 OZ CS36</t>
  </si>
  <si>
    <t>89130-776</t>
  </si>
  <si>
    <t>BAG SAMPLE STERILE PK100 B01447</t>
  </si>
  <si>
    <t>89171-110</t>
  </si>
  <si>
    <t>SHIPPER EX SM COOLER 12CS</t>
  </si>
  <si>
    <t>CS(4items)</t>
  </si>
  <si>
    <t>89171-116</t>
  </si>
  <si>
    <t>COOLER W/BX MEDIUM CS/4</t>
  </si>
  <si>
    <t>14100-476</t>
  </si>
  <si>
    <t>16.5×14×2.5 cm (6½×5½×1)"</t>
  </si>
  <si>
    <t>66064-454</t>
  </si>
  <si>
    <t>FILTR .20UM 750UL R/CELL PK100</t>
  </si>
  <si>
    <t>76121-382</t>
  </si>
  <si>
    <t>ULTRAPLEX 1STEP TOUGHMIX 1000 REACTIONS</t>
  </si>
  <si>
    <t>KT(1,000items)</t>
  </si>
  <si>
    <t>89206-931</t>
  </si>
  <si>
    <t>Flanged Plug Caps, Tiered, 13 mm, RED</t>
  </si>
  <si>
    <t>89206-933</t>
  </si>
  <si>
    <t>Flanged Plug Caps, Tiered, 13 mm, yellow</t>
  </si>
  <si>
    <t>CS(5items)</t>
  </si>
  <si>
    <t>PK(48items)</t>
  </si>
  <si>
    <t>PK(96items)</t>
  </si>
  <si>
    <t>500016-086</t>
  </si>
  <si>
    <t>76307-612</t>
  </si>
  <si>
    <t>12777-828</t>
  </si>
  <si>
    <t>76361-260</t>
  </si>
  <si>
    <t>LABEL MULTI-PURPOSE WHT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</si>
</sst>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0.0%"/>
  </numFmts>
  <fonts count="9"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i/>
      <sz val="10"/>
      <color theme="1"/>
      <name val="Arial"/>
      <family val="2"/>
    </font>
    <font>
      <i/>
      <sz val="10"/>
      <color theme="1"/>
      <name val="Arial"/>
      <family val="2"/>
    </font>
    <font>
      <b/>
      <sz val="10"/>
      <name val="Arial"/>
      <family val="2"/>
    </font>
    <font>
      <sz val="8"/>
      <name val="Calibri"/>
      <family val="2"/>
      <scheme val="minor"/>
    </font>
    <font>
      <sz val="1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43">
    <xf numFmtId="0" fontId="0" fillId="0" borderId="0" xfId="0"/>
    <xf numFmtId="0" fontId="2" fillId="0" borderId="0" xfId="0" applyFont="1"/>
    <xf numFmtId="0" fontId="3" fillId="0" borderId="0" xfId="0" applyFont="1"/>
    <xf numFmtId="0" fontId="2" fillId="0" borderId="1" xfId="0" applyFont="1" applyBorder="1"/>
    <xf numFmtId="0" fontId="2" fillId="0" borderId="3" xfId="0" applyFont="1" applyBorder="1"/>
    <xf numFmtId="0" fontId="3" fillId="2" borderId="2" xfId="0" applyFont="1" applyFill="1" applyBorder="1" applyAlignment="1">
      <alignment horizontal="center"/>
    </xf>
    <xf numFmtId="0" fontId="3" fillId="2" borderId="1" xfId="0" applyFont="1" applyFill="1" applyBorder="1"/>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164" fontId="6" fillId="2" borderId="2" xfId="1" applyNumberFormat="1" applyFont="1" applyFill="1" applyBorder="1" applyAlignment="1">
      <alignment horizontal="center" vertical="center" wrapText="1"/>
    </xf>
    <xf numFmtId="44" fontId="3" fillId="2" borderId="2" xfId="2" applyFont="1" applyFill="1" applyBorder="1" applyAlignment="1">
      <alignment horizontal="center"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xf>
    <xf numFmtId="9" fontId="2" fillId="0" borderId="3" xfId="3" applyFont="1" applyFill="1" applyBorder="1" applyAlignment="1">
      <alignment horizontal="center" vertical="center" wrapText="1"/>
    </xf>
    <xf numFmtId="9" fontId="2" fillId="0" borderId="1" xfId="3"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2" borderId="1" xfId="0" applyFont="1" applyFill="1" applyBorder="1" applyAlignment="1">
      <alignment horizontal="center"/>
    </xf>
    <xf numFmtId="0" fontId="8" fillId="0" borderId="1" xfId="0" applyFont="1" applyBorder="1" applyAlignment="1">
      <alignment horizontal="center" vertical="center"/>
    </xf>
    <xf numFmtId="0" fontId="2" fillId="0" borderId="1" xfId="0" quotePrefix="1" applyFont="1" applyBorder="1" applyAlignment="1">
      <alignment horizontal="center" vertical="center"/>
    </xf>
    <xf numFmtId="1" fontId="2" fillId="3" borderId="3" xfId="0" applyNumberFormat="1" applyFont="1" applyFill="1" applyBorder="1" applyAlignment="1" applyProtection="1">
      <alignment horizontal="center" vertical="center"/>
      <protection locked="0"/>
    </xf>
    <xf numFmtId="44" fontId="2" fillId="3" borderId="3" xfId="2" applyFont="1" applyFill="1" applyBorder="1" applyAlignment="1" applyProtection="1">
      <alignment horizontal="center" vertical="center"/>
      <protection locked="0"/>
    </xf>
    <xf numFmtId="0" fontId="2" fillId="3" borderId="3" xfId="0" applyFont="1" applyFill="1" applyBorder="1" applyAlignment="1" applyProtection="1">
      <alignment horizontal="center" vertical="center"/>
      <protection locked="0"/>
    </xf>
    <xf numFmtId="49" fontId="2" fillId="3" borderId="3" xfId="0" applyNumberFormat="1" applyFont="1" applyFill="1" applyBorder="1" applyAlignment="1" applyProtection="1">
      <alignment horizontal="center" vertical="center"/>
      <protection locked="0"/>
    </xf>
    <xf numFmtId="1" fontId="2" fillId="3" borderId="1" xfId="0" applyNumberFormat="1" applyFont="1" applyFill="1" applyBorder="1" applyAlignment="1" applyProtection="1">
      <alignment horizontal="center" vertical="center"/>
      <protection locked="0"/>
    </xf>
    <xf numFmtId="44" fontId="2" fillId="3" borderId="1" xfId="2"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49" fontId="2" fillId="3" borderId="1" xfId="0" applyNumberFormat="1" applyFont="1" applyFill="1" applyBorder="1" applyAlignment="1" applyProtection="1">
      <alignment horizontal="center" vertical="center"/>
      <protection locked="0"/>
    </xf>
    <xf numFmtId="0" fontId="3" fillId="2" borderId="1" xfId="0" applyFont="1" applyFill="1" applyBorder="1" applyAlignment="1">
      <alignment horizontal="left" vertical="center"/>
    </xf>
    <xf numFmtId="49" fontId="2" fillId="3" borderId="1" xfId="0" applyNumberFormat="1" applyFont="1" applyFill="1" applyBorder="1" applyAlignment="1" applyProtection="1">
      <alignment horizontal="left" vertical="center"/>
      <protection locked="0"/>
    </xf>
    <xf numFmtId="0" fontId="2" fillId="4"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49" fontId="2" fillId="3"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9" fontId="3" fillId="3" borderId="1" xfId="3" applyFont="1" applyFill="1" applyBorder="1" applyAlignment="1" applyProtection="1">
      <alignment horizontal="center"/>
      <protection locked="0"/>
    </xf>
    <xf numFmtId="0" fontId="3" fillId="2" borderId="1" xfId="0" applyFont="1" applyFill="1" applyBorder="1" applyAlignment="1">
      <alignment horizontal="left" vertical="center" wrapText="1"/>
    </xf>
    <xf numFmtId="0" fontId="3" fillId="2" borderId="2" xfId="0" applyFont="1" applyFill="1" applyBorder="1" applyAlignment="1">
      <alignment horizontal="center"/>
    </xf>
    <xf numFmtId="9" fontId="3" fillId="3" borderId="3" xfId="3" applyFont="1" applyFill="1" applyBorder="1" applyAlignment="1" applyProtection="1">
      <alignment horizontal="center"/>
      <protection locked="0"/>
    </xf>
    <xf numFmtId="0" fontId="2" fillId="2" borderId="1" xfId="0" applyFont="1" applyFill="1" applyBorder="1" applyAlignment="1">
      <alignment horizontal="center"/>
    </xf>
    <xf numFmtId="0" fontId="2" fillId="3" borderId="1" xfId="0" applyFont="1" applyFill="1" applyBorder="1" applyAlignment="1" applyProtection="1">
      <alignment horizontal="left" vertical="center"/>
      <protection locked="0"/>
    </xf>
    <xf numFmtId="165" fontId="2" fillId="4" borderId="4" xfId="3" applyNumberFormat="1" applyFont="1" applyFill="1" applyBorder="1" applyAlignment="1">
      <alignment horizontal="center"/>
    </xf>
    <xf numFmtId="165" fontId="2" fillId="4" borderId="5" xfId="3" applyNumberFormat="1" applyFont="1" applyFill="1" applyBorder="1" applyAlignment="1">
      <alignment horizontal="center"/>
    </xf>
    <xf numFmtId="0" fontId="3" fillId="2" borderId="1" xfId="0" applyFont="1" applyFill="1" applyBorder="1" applyAlignment="1">
      <alignment horizontal="center"/>
    </xf>
  </cellXfs>
  <cellStyles count="4">
    <cellStyle name="Comma" xfId="1" builtinId="3"/>
    <cellStyle name="Currency" xfId="2" builtinId="4"/>
    <cellStyle name="Normal" xfId="0" builtinId="0"/>
    <cellStyle name="Percent" xfId="3" builtinId="5"/>
  </cellStyles>
  <dxfs count="24">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s>
  <tableStyles count="0" defaultTableStyle="TableStyleMedium2" defaultPivotStyle="PivotStyleLight16"/>
  <colors>
    <mruColors>
      <color rgb="FFFFCCCC"/>
      <color rgb="FFCCFFFF"/>
      <color rgb="FFFFFF99"/>
      <color rgb="FFFF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938A0-DFBE-42A9-AFF4-030B4B01B683}">
  <dimension ref="B2:L6"/>
  <sheetViews>
    <sheetView showGridLines="0" workbookViewId="0">
      <selection activeCell="H4" sqref="H4"/>
    </sheetView>
  </sheetViews>
  <sheetFormatPr defaultColWidth="9.109375" defaultRowHeight="12.55" x14ac:dyDescent="0.2"/>
  <cols>
    <col min="1" max="1" width="4.6640625" style="1" customWidth="1"/>
    <col min="2" max="2" width="49.44140625" style="1" bestFit="1" customWidth="1"/>
    <col min="3" max="6" width="9.109375" style="1"/>
    <col min="7" max="7" width="17.88671875" style="1" bestFit="1" customWidth="1"/>
    <col min="8" max="16384" width="9.109375" style="1"/>
  </cols>
  <sheetData>
    <row r="2" spans="2:12" ht="13.15" x14ac:dyDescent="0.25">
      <c r="B2" s="2" t="s">
        <v>457</v>
      </c>
      <c r="G2" s="28" t="s">
        <v>18</v>
      </c>
      <c r="H2" s="29" t="s">
        <v>491</v>
      </c>
      <c r="I2" s="29"/>
      <c r="J2" s="29"/>
      <c r="K2" s="29"/>
      <c r="L2" s="29"/>
    </row>
    <row r="3" spans="2:12" ht="13.15" x14ac:dyDescent="0.25">
      <c r="B3" s="2" t="s">
        <v>0</v>
      </c>
      <c r="G3" s="28"/>
      <c r="H3" s="29"/>
      <c r="I3" s="29"/>
      <c r="J3" s="29"/>
      <c r="K3" s="29"/>
      <c r="L3" s="29"/>
    </row>
    <row r="4" spans="2:12" ht="13.15" x14ac:dyDescent="0.25">
      <c r="B4" s="2" t="s">
        <v>439</v>
      </c>
    </row>
    <row r="6" spans="2:12" ht="189.7" customHeight="1" x14ac:dyDescent="0.2">
      <c r="B6" s="30" t="s">
        <v>440</v>
      </c>
      <c r="C6" s="31"/>
      <c r="D6" s="31"/>
    </row>
  </sheetData>
  <sheetProtection algorithmName="SHA-512" hashValue="5KD59bfiURINgzIyVbYKkiUfp2Q9GNkPNtw5Jwnqp1V9u0O2+hE5mMMafWeiJtR7z9QsfdTVHU7Vdshcfy7M6A==" saltValue="YCfPzEdRD0+Yo3Rtng1irQ==" spinCount="100000" sheet="1" objects="1" scenarios="1"/>
  <mergeCells count="3">
    <mergeCell ref="G2:G3"/>
    <mergeCell ref="H2:L3"/>
    <mergeCell ref="B6:D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478AC-10F5-4488-A1E9-3C3C5A70C641}">
  <sheetPr>
    <tabColor theme="4"/>
  </sheetPr>
  <dimension ref="B2:J29"/>
  <sheetViews>
    <sheetView showGridLines="0" workbookViewId="0">
      <pane ySplit="9" topLeftCell="A10" activePane="bottomLeft" state="frozen"/>
      <selection activeCell="C23" sqref="C23:D23"/>
      <selection pane="bottomLeft" activeCell="G10" sqref="G10:G29"/>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11</v>
      </c>
      <c r="F4" s="17" t="s">
        <v>110</v>
      </c>
      <c r="G4" s="40">
        <f>COUNTIF($G$10:$G$29,"&gt;0")/COUNT($G$10:$G$29)</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309</v>
      </c>
      <c r="C10" s="14" t="s">
        <v>326</v>
      </c>
      <c r="D10" s="12" t="s">
        <v>106</v>
      </c>
      <c r="E10" s="12">
        <v>100</v>
      </c>
      <c r="F10" s="20" t="s">
        <v>505</v>
      </c>
      <c r="G10" s="21">
        <v>103.52857142857144</v>
      </c>
      <c r="H10" s="21">
        <v>160.01</v>
      </c>
      <c r="I10" s="22" t="s">
        <v>751</v>
      </c>
      <c r="J10" s="23" t="s">
        <v>752</v>
      </c>
    </row>
    <row r="11" spans="2:10" x14ac:dyDescent="0.2">
      <c r="B11" s="13" t="s">
        <v>310</v>
      </c>
      <c r="C11" s="15" t="s">
        <v>327</v>
      </c>
      <c r="D11" s="13" t="s">
        <v>106</v>
      </c>
      <c r="E11" s="13">
        <v>100</v>
      </c>
      <c r="F11" s="24" t="s">
        <v>505</v>
      </c>
      <c r="G11" s="25">
        <v>21</v>
      </c>
      <c r="H11" s="25">
        <v>38.32</v>
      </c>
      <c r="I11" s="26" t="s">
        <v>753</v>
      </c>
      <c r="J11" s="27" t="s">
        <v>754</v>
      </c>
    </row>
    <row r="12" spans="2:10" x14ac:dyDescent="0.2">
      <c r="B12" s="13" t="s">
        <v>165</v>
      </c>
      <c r="C12" s="15" t="s">
        <v>197</v>
      </c>
      <c r="D12" s="13" t="s">
        <v>105</v>
      </c>
      <c r="E12" s="13">
        <v>4800</v>
      </c>
      <c r="F12" s="24" t="s">
        <v>755</v>
      </c>
      <c r="G12" s="25">
        <v>65.871428571428581</v>
      </c>
      <c r="H12" s="25">
        <v>648.09</v>
      </c>
      <c r="I12" s="26" t="s">
        <v>643</v>
      </c>
      <c r="J12" s="27" t="s">
        <v>644</v>
      </c>
    </row>
    <row r="13" spans="2:10" x14ac:dyDescent="0.2">
      <c r="B13" s="13" t="s">
        <v>311</v>
      </c>
      <c r="C13" s="15" t="s">
        <v>334</v>
      </c>
      <c r="D13" s="13" t="s">
        <v>105</v>
      </c>
      <c r="E13" s="13">
        <v>1000</v>
      </c>
      <c r="F13" s="24" t="s">
        <v>512</v>
      </c>
      <c r="G13" s="25">
        <v>175.66666666666669</v>
      </c>
      <c r="H13" s="25">
        <v>512.17999999999995</v>
      </c>
      <c r="I13" s="26" t="s">
        <v>311</v>
      </c>
      <c r="J13" s="27" t="s">
        <v>756</v>
      </c>
    </row>
    <row r="14" spans="2:10" x14ac:dyDescent="0.2">
      <c r="B14" s="13" t="s">
        <v>312</v>
      </c>
      <c r="C14" s="15" t="s">
        <v>335</v>
      </c>
      <c r="D14" s="13" t="s">
        <v>105</v>
      </c>
      <c r="E14" s="13">
        <v>1000</v>
      </c>
      <c r="F14" s="24" t="s">
        <v>512</v>
      </c>
      <c r="G14" s="25">
        <v>50.516666666666666</v>
      </c>
      <c r="H14" s="25">
        <v>219.08</v>
      </c>
      <c r="I14" s="26" t="s">
        <v>312</v>
      </c>
      <c r="J14" s="27" t="s">
        <v>757</v>
      </c>
    </row>
    <row r="15" spans="2:10" x14ac:dyDescent="0.2">
      <c r="B15" s="13" t="s">
        <v>313</v>
      </c>
      <c r="C15" s="15" t="s">
        <v>336</v>
      </c>
      <c r="D15" s="13" t="s">
        <v>106</v>
      </c>
      <c r="E15" s="13">
        <v>500</v>
      </c>
      <c r="F15" s="24" t="s">
        <v>550</v>
      </c>
      <c r="G15" s="25">
        <v>25.483333333333334</v>
      </c>
      <c r="H15" s="25">
        <v>139.66</v>
      </c>
      <c r="I15" s="26" t="s">
        <v>313</v>
      </c>
      <c r="J15" s="27" t="s">
        <v>758</v>
      </c>
    </row>
    <row r="16" spans="2:10" x14ac:dyDescent="0.2">
      <c r="B16" s="13" t="s">
        <v>314</v>
      </c>
      <c r="C16" s="15" t="s">
        <v>328</v>
      </c>
      <c r="D16" s="13" t="s">
        <v>105</v>
      </c>
      <c r="E16" s="13">
        <v>6</v>
      </c>
      <c r="F16" s="24" t="s">
        <v>645</v>
      </c>
      <c r="G16" s="25">
        <v>162.84285714285716</v>
      </c>
      <c r="H16" s="25">
        <v>271.61</v>
      </c>
      <c r="I16" s="26" t="s">
        <v>314</v>
      </c>
      <c r="J16" s="27" t="s">
        <v>328</v>
      </c>
    </row>
    <row r="17" spans="2:10" x14ac:dyDescent="0.2">
      <c r="B17" s="13" t="s">
        <v>315</v>
      </c>
      <c r="C17" s="15" t="s">
        <v>337</v>
      </c>
      <c r="D17" s="13" t="s">
        <v>105</v>
      </c>
      <c r="E17" s="13">
        <v>72</v>
      </c>
      <c r="F17" s="24" t="s">
        <v>759</v>
      </c>
      <c r="G17" s="25">
        <v>74.333333333333343</v>
      </c>
      <c r="H17" s="25">
        <v>169.07</v>
      </c>
      <c r="I17" s="26" t="s">
        <v>315</v>
      </c>
      <c r="J17" s="27" t="s">
        <v>760</v>
      </c>
    </row>
    <row r="18" spans="2:10" x14ac:dyDescent="0.2">
      <c r="B18" s="13" t="s">
        <v>316</v>
      </c>
      <c r="C18" s="15" t="s">
        <v>329</v>
      </c>
      <c r="D18" s="13" t="s">
        <v>105</v>
      </c>
      <c r="E18" s="13">
        <v>1000</v>
      </c>
      <c r="F18" s="24" t="s">
        <v>512</v>
      </c>
      <c r="G18" s="25">
        <v>70.271428571428572</v>
      </c>
      <c r="H18" s="25">
        <v>112.22</v>
      </c>
      <c r="I18" s="26" t="s">
        <v>761</v>
      </c>
      <c r="J18" s="27" t="s">
        <v>762</v>
      </c>
    </row>
    <row r="19" spans="2:10" x14ac:dyDescent="0.2">
      <c r="B19" s="13" t="s">
        <v>317</v>
      </c>
      <c r="C19" s="15" t="s">
        <v>330</v>
      </c>
      <c r="D19" s="13" t="s">
        <v>105</v>
      </c>
      <c r="E19" s="13">
        <v>12</v>
      </c>
      <c r="F19" s="24" t="s">
        <v>498</v>
      </c>
      <c r="G19" s="25">
        <v>59.414285714285725</v>
      </c>
      <c r="H19" s="25">
        <v>111.37</v>
      </c>
      <c r="I19" s="26" t="s">
        <v>763</v>
      </c>
      <c r="J19" s="27" t="s">
        <v>764</v>
      </c>
    </row>
    <row r="20" spans="2:10" x14ac:dyDescent="0.2">
      <c r="B20" s="13" t="s">
        <v>318</v>
      </c>
      <c r="C20" s="15" t="s">
        <v>338</v>
      </c>
      <c r="D20" s="13" t="s">
        <v>106</v>
      </c>
      <c r="E20" s="13">
        <v>1000</v>
      </c>
      <c r="F20" s="24" t="s">
        <v>539</v>
      </c>
      <c r="G20" s="25">
        <v>30.533333333333335</v>
      </c>
      <c r="H20" s="25">
        <v>169.04</v>
      </c>
      <c r="I20" s="26" t="s">
        <v>318</v>
      </c>
      <c r="J20" s="27" t="s">
        <v>765</v>
      </c>
    </row>
    <row r="21" spans="2:10" x14ac:dyDescent="0.2">
      <c r="B21" s="13" t="s">
        <v>319</v>
      </c>
      <c r="C21" s="15" t="s">
        <v>339</v>
      </c>
      <c r="D21" s="13" t="s">
        <v>106</v>
      </c>
      <c r="E21" s="13">
        <v>1000</v>
      </c>
      <c r="F21" s="24" t="s">
        <v>539</v>
      </c>
      <c r="G21" s="25">
        <v>29.079365079365079</v>
      </c>
      <c r="H21" s="25">
        <v>169.04</v>
      </c>
      <c r="I21" s="26" t="s">
        <v>319</v>
      </c>
      <c r="J21" s="27" t="s">
        <v>766</v>
      </c>
    </row>
    <row r="22" spans="2:10" x14ac:dyDescent="0.2">
      <c r="B22" s="13" t="s">
        <v>320</v>
      </c>
      <c r="C22" s="15" t="s">
        <v>340</v>
      </c>
      <c r="D22" s="13" t="s">
        <v>105</v>
      </c>
      <c r="E22" s="13">
        <v>1000</v>
      </c>
      <c r="F22" s="24" t="s">
        <v>512</v>
      </c>
      <c r="G22" s="25">
        <v>38.516666666666666</v>
      </c>
      <c r="H22" s="25">
        <v>146.82</v>
      </c>
      <c r="I22" s="26" t="s">
        <v>320</v>
      </c>
      <c r="J22" s="27" t="s">
        <v>538</v>
      </c>
    </row>
    <row r="23" spans="2:10" x14ac:dyDescent="0.2">
      <c r="B23" s="13" t="s">
        <v>321</v>
      </c>
      <c r="C23" s="15" t="s">
        <v>341</v>
      </c>
      <c r="D23" s="13" t="s">
        <v>105</v>
      </c>
      <c r="E23" s="13">
        <v>1000</v>
      </c>
      <c r="F23" s="24" t="s">
        <v>512</v>
      </c>
      <c r="G23" s="25">
        <v>31.883333333333333</v>
      </c>
      <c r="H23" s="25">
        <v>221.42</v>
      </c>
      <c r="I23" s="26" t="s">
        <v>321</v>
      </c>
      <c r="J23" s="27" t="s">
        <v>767</v>
      </c>
    </row>
    <row r="24" spans="2:10" x14ac:dyDescent="0.2">
      <c r="B24" s="13" t="s">
        <v>322</v>
      </c>
      <c r="C24" s="15" t="s">
        <v>342</v>
      </c>
      <c r="D24" s="13" t="s">
        <v>105</v>
      </c>
      <c r="E24" s="13">
        <v>1000</v>
      </c>
      <c r="F24" s="24" t="s">
        <v>512</v>
      </c>
      <c r="G24" s="25">
        <v>29.483333333333338</v>
      </c>
      <c r="H24" s="25">
        <v>123.09</v>
      </c>
      <c r="I24" s="26" t="s">
        <v>322</v>
      </c>
      <c r="J24" s="27" t="s">
        <v>768</v>
      </c>
    </row>
    <row r="25" spans="2:10" x14ac:dyDescent="0.2">
      <c r="B25" s="13" t="s">
        <v>323</v>
      </c>
      <c r="C25" s="15" t="s">
        <v>331</v>
      </c>
      <c r="D25" s="13" t="s">
        <v>105</v>
      </c>
      <c r="E25" s="13">
        <v>1000</v>
      </c>
      <c r="F25" s="24" t="s">
        <v>512</v>
      </c>
      <c r="G25" s="25">
        <v>56.542857142857144</v>
      </c>
      <c r="H25" s="25">
        <v>152.69999999999999</v>
      </c>
      <c r="I25" s="26" t="s">
        <v>323</v>
      </c>
      <c r="J25" s="27" t="s">
        <v>331</v>
      </c>
    </row>
    <row r="26" spans="2:10" x14ac:dyDescent="0.2">
      <c r="B26" s="13">
        <v>1510</v>
      </c>
      <c r="C26" s="15" t="s">
        <v>332</v>
      </c>
      <c r="D26" s="13" t="s">
        <v>105</v>
      </c>
      <c r="E26" s="13">
        <v>1000</v>
      </c>
      <c r="F26" s="24" t="s">
        <v>512</v>
      </c>
      <c r="G26" s="25">
        <v>44.371428571428574</v>
      </c>
      <c r="H26" s="25">
        <v>78.63</v>
      </c>
      <c r="I26" s="26" t="s">
        <v>769</v>
      </c>
      <c r="J26" s="27" t="s">
        <v>770</v>
      </c>
    </row>
    <row r="27" spans="2:10" x14ac:dyDescent="0.2">
      <c r="B27" s="13" t="s">
        <v>324</v>
      </c>
      <c r="C27" s="15" t="s">
        <v>343</v>
      </c>
      <c r="D27" s="13" t="s">
        <v>105</v>
      </c>
      <c r="E27" s="13">
        <v>1000</v>
      </c>
      <c r="F27" s="24" t="s">
        <v>512</v>
      </c>
      <c r="G27" s="25">
        <v>24.516666666666669</v>
      </c>
      <c r="H27" s="25">
        <v>107.75</v>
      </c>
      <c r="I27" s="26" t="s">
        <v>324</v>
      </c>
      <c r="J27" s="27" t="s">
        <v>771</v>
      </c>
    </row>
    <row r="28" spans="2:10" x14ac:dyDescent="0.2">
      <c r="B28" s="13" t="s">
        <v>325</v>
      </c>
      <c r="C28" s="15" t="s">
        <v>333</v>
      </c>
      <c r="D28" s="13" t="s">
        <v>107</v>
      </c>
      <c r="E28" s="13">
        <v>1</v>
      </c>
      <c r="F28" s="24" t="s">
        <v>502</v>
      </c>
      <c r="G28" s="25">
        <v>13.8</v>
      </c>
      <c r="H28" s="25">
        <v>26.99</v>
      </c>
      <c r="I28" s="26" t="s">
        <v>325</v>
      </c>
      <c r="J28" s="27" t="s">
        <v>333</v>
      </c>
    </row>
    <row r="29" spans="2:10" x14ac:dyDescent="0.2">
      <c r="B29" s="13" t="s">
        <v>27</v>
      </c>
      <c r="C29" s="15" t="s">
        <v>69</v>
      </c>
      <c r="D29" s="13" t="s">
        <v>105</v>
      </c>
      <c r="E29" s="13">
        <v>12</v>
      </c>
      <c r="F29" s="24" t="s">
        <v>498</v>
      </c>
      <c r="G29" s="25">
        <v>55.28</v>
      </c>
      <c r="H29" s="25">
        <v>109.9</v>
      </c>
      <c r="I29" s="26" t="s">
        <v>499</v>
      </c>
      <c r="J29" s="27" t="s">
        <v>500</v>
      </c>
    </row>
  </sheetData>
  <sheetProtection algorithmName="SHA-512" hashValue="6s4xmSqBEv/3TQRAyY262/aNZ32Zcm4W1W/dfYWxljMXnWktGDInh9HmjR6Fkfl+eccEW6cMYQQN5ASOhIdSOw==" saltValue="U3GY64LQyY2y0gh0qgyP2Q==" spinCount="100000" sheet="1" objects="1" scenarios="1"/>
  <mergeCells count="5">
    <mergeCell ref="F2:F3"/>
    <mergeCell ref="G2:J3"/>
    <mergeCell ref="B6:J6"/>
    <mergeCell ref="G8:J8"/>
    <mergeCell ref="G4:H4"/>
  </mergeCells>
  <conditionalFormatting sqref="G4">
    <cfRule type="cellIs" dxfId="9" priority="1" operator="greaterThan">
      <formula>0.95</formula>
    </cfRule>
    <cfRule type="cellIs" dxfId="8" priority="2" operator="lessThan">
      <formula>0.95</formula>
    </cfRule>
  </conditionalFormatting>
  <pageMargins left="0.7" right="0.7"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551B2-EFF6-4D3A-B0AC-5FB7146AF313}">
  <sheetPr>
    <tabColor theme="4"/>
  </sheetPr>
  <dimension ref="B2:J23"/>
  <sheetViews>
    <sheetView showGridLines="0" workbookViewId="0">
      <pane ySplit="9" topLeftCell="A10" activePane="bottomLeft" state="frozen"/>
      <selection activeCell="C23" sqref="C23:D23"/>
      <selection pane="bottomLeft" activeCell="G10" sqref="G10:G23"/>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12</v>
      </c>
      <c r="F4" s="17" t="s">
        <v>110</v>
      </c>
      <c r="G4" s="40">
        <f>COUNTIF($G$10:$G$23,"&gt;0")/COUNT($G$10:$G$23)</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v>2315</v>
      </c>
      <c r="C10" s="14" t="s">
        <v>355</v>
      </c>
      <c r="D10" s="12" t="s">
        <v>106</v>
      </c>
      <c r="E10" s="12">
        <v>30</v>
      </c>
      <c r="F10" s="20" t="s">
        <v>772</v>
      </c>
      <c r="G10" s="21">
        <v>1282.6666666666667</v>
      </c>
      <c r="H10" s="21">
        <v>1488.92</v>
      </c>
      <c r="I10" s="22" t="s">
        <v>773</v>
      </c>
      <c r="J10" s="23" t="s">
        <v>774</v>
      </c>
    </row>
    <row r="11" spans="2:10" x14ac:dyDescent="0.2">
      <c r="B11" s="13" t="s">
        <v>233</v>
      </c>
      <c r="C11" s="15" t="s">
        <v>257</v>
      </c>
      <c r="D11" s="13" t="s">
        <v>106</v>
      </c>
      <c r="E11" s="13">
        <v>100</v>
      </c>
      <c r="F11" s="24" t="s">
        <v>505</v>
      </c>
      <c r="G11" s="25">
        <v>166.89</v>
      </c>
      <c r="H11" s="25">
        <v>345.56</v>
      </c>
      <c r="I11" s="26" t="s">
        <v>841</v>
      </c>
      <c r="J11" s="27" t="s">
        <v>842</v>
      </c>
    </row>
    <row r="12" spans="2:10" x14ac:dyDescent="0.2">
      <c r="B12" s="13" t="s">
        <v>344</v>
      </c>
      <c r="C12" s="15" t="s">
        <v>356</v>
      </c>
      <c r="D12" s="13" t="s">
        <v>108</v>
      </c>
      <c r="E12" s="13">
        <v>100</v>
      </c>
      <c r="F12" s="24" t="s">
        <v>775</v>
      </c>
      <c r="G12" s="25">
        <v>330.54</v>
      </c>
      <c r="H12" s="25">
        <v>325.91000000000003</v>
      </c>
      <c r="I12" s="26" t="s">
        <v>344</v>
      </c>
      <c r="J12" s="27" t="s">
        <v>356</v>
      </c>
    </row>
    <row r="13" spans="2:10" x14ac:dyDescent="0.2">
      <c r="B13" s="13" t="s">
        <v>345</v>
      </c>
      <c r="C13" s="15" t="s">
        <v>357</v>
      </c>
      <c r="D13" s="13" t="s">
        <v>106</v>
      </c>
      <c r="E13" s="13">
        <v>100</v>
      </c>
      <c r="F13" s="24" t="s">
        <v>505</v>
      </c>
      <c r="G13" s="25">
        <v>40.700000000000003</v>
      </c>
      <c r="H13" s="25">
        <v>72</v>
      </c>
      <c r="I13" s="26" t="s">
        <v>776</v>
      </c>
      <c r="J13" s="27" t="s">
        <v>777</v>
      </c>
    </row>
    <row r="14" spans="2:10" x14ac:dyDescent="0.2">
      <c r="B14" s="13" t="s">
        <v>346</v>
      </c>
      <c r="C14" s="15" t="s">
        <v>358</v>
      </c>
      <c r="D14" s="13" t="s">
        <v>105</v>
      </c>
      <c r="E14" s="13">
        <v>48</v>
      </c>
      <c r="F14" s="24" t="s">
        <v>569</v>
      </c>
      <c r="G14" s="25">
        <v>300.10000000000002</v>
      </c>
      <c r="H14" s="25">
        <v>466.79</v>
      </c>
      <c r="I14" s="26" t="s">
        <v>346</v>
      </c>
      <c r="J14" s="27" t="s">
        <v>358</v>
      </c>
    </row>
    <row r="15" spans="2:10" x14ac:dyDescent="0.2">
      <c r="B15" s="13">
        <v>6961300</v>
      </c>
      <c r="C15" s="15" t="s">
        <v>359</v>
      </c>
      <c r="D15" s="13" t="s">
        <v>107</v>
      </c>
      <c r="E15" s="13">
        <v>1</v>
      </c>
      <c r="F15" s="24" t="s">
        <v>502</v>
      </c>
      <c r="G15" s="25">
        <v>465.00000000000006</v>
      </c>
      <c r="H15" s="25">
        <v>626.38</v>
      </c>
      <c r="I15" s="26" t="s">
        <v>778</v>
      </c>
      <c r="J15" s="27" t="s">
        <v>779</v>
      </c>
    </row>
    <row r="16" spans="2:10" x14ac:dyDescent="0.2">
      <c r="B16" s="13" t="s">
        <v>347</v>
      </c>
      <c r="C16" s="15" t="s">
        <v>360</v>
      </c>
      <c r="D16" s="13" t="s">
        <v>105</v>
      </c>
      <c r="E16" s="13">
        <v>48</v>
      </c>
      <c r="F16" s="24" t="s">
        <v>569</v>
      </c>
      <c r="G16" s="25">
        <v>300.10000000000002</v>
      </c>
      <c r="H16" s="25">
        <v>466.79</v>
      </c>
      <c r="I16" s="26" t="s">
        <v>346</v>
      </c>
      <c r="J16" s="27" t="s">
        <v>358</v>
      </c>
    </row>
    <row r="17" spans="2:10" x14ac:dyDescent="0.2">
      <c r="B17" s="13" t="s">
        <v>348</v>
      </c>
      <c r="C17" s="15" t="s">
        <v>361</v>
      </c>
      <c r="D17" s="13" t="s">
        <v>106</v>
      </c>
      <c r="E17" s="13">
        <v>100</v>
      </c>
      <c r="F17" s="24" t="s">
        <v>505</v>
      </c>
      <c r="G17" s="25">
        <v>226.52499999999998</v>
      </c>
      <c r="H17" s="25">
        <v>407.87</v>
      </c>
      <c r="I17" s="26" t="s">
        <v>348</v>
      </c>
      <c r="J17" s="27" t="s">
        <v>361</v>
      </c>
    </row>
    <row r="18" spans="2:10" x14ac:dyDescent="0.2">
      <c r="B18" s="13" t="s">
        <v>349</v>
      </c>
      <c r="C18" s="15" t="s">
        <v>362</v>
      </c>
      <c r="D18" s="13" t="s">
        <v>106</v>
      </c>
      <c r="E18" s="13">
        <v>100</v>
      </c>
      <c r="F18" s="24" t="s">
        <v>505</v>
      </c>
      <c r="G18" s="25">
        <v>23.706666666666667</v>
      </c>
      <c r="H18" s="25">
        <v>36.65</v>
      </c>
      <c r="I18" s="26" t="s">
        <v>349</v>
      </c>
      <c r="J18" s="27" t="s">
        <v>362</v>
      </c>
    </row>
    <row r="19" spans="2:10" x14ac:dyDescent="0.2">
      <c r="B19" s="13" t="s">
        <v>350</v>
      </c>
      <c r="C19" s="15" t="s">
        <v>363</v>
      </c>
      <c r="D19" s="13" t="s">
        <v>106</v>
      </c>
      <c r="E19" s="13">
        <v>100</v>
      </c>
      <c r="F19" s="24" t="s">
        <v>505</v>
      </c>
      <c r="G19" s="25">
        <v>110.01333333333334</v>
      </c>
      <c r="H19" s="25">
        <v>164.52</v>
      </c>
      <c r="I19" s="26" t="s">
        <v>350</v>
      </c>
      <c r="J19" s="27" t="s">
        <v>363</v>
      </c>
    </row>
    <row r="20" spans="2:10" x14ac:dyDescent="0.2">
      <c r="B20" s="13" t="s">
        <v>351</v>
      </c>
      <c r="C20" s="15" t="s">
        <v>364</v>
      </c>
      <c r="D20" s="13" t="s">
        <v>106</v>
      </c>
      <c r="E20" s="13">
        <v>100</v>
      </c>
      <c r="F20" s="24" t="s">
        <v>505</v>
      </c>
      <c r="G20" s="25">
        <v>74.271428571428572</v>
      </c>
      <c r="H20" s="25">
        <v>105.85</v>
      </c>
      <c r="I20" s="26" t="s">
        <v>351</v>
      </c>
      <c r="J20" s="27" t="s">
        <v>364</v>
      </c>
    </row>
    <row r="21" spans="2:10" x14ac:dyDescent="0.2">
      <c r="B21" s="13" t="s">
        <v>352</v>
      </c>
      <c r="C21" s="15" t="s">
        <v>365</v>
      </c>
      <c r="D21" s="13" t="s">
        <v>106</v>
      </c>
      <c r="E21" s="13">
        <v>100</v>
      </c>
      <c r="F21" s="24" t="s">
        <v>505</v>
      </c>
      <c r="G21" s="25">
        <v>88.54</v>
      </c>
      <c r="H21" s="25">
        <v>148.30000000000001</v>
      </c>
      <c r="I21" s="26" t="s">
        <v>780</v>
      </c>
      <c r="J21" s="27" t="s">
        <v>781</v>
      </c>
    </row>
    <row r="22" spans="2:10" x14ac:dyDescent="0.2">
      <c r="B22" s="13" t="s">
        <v>353</v>
      </c>
      <c r="C22" s="15" t="s">
        <v>366</v>
      </c>
      <c r="D22" s="13" t="s">
        <v>106</v>
      </c>
      <c r="E22" s="13">
        <v>100</v>
      </c>
      <c r="F22" s="24" t="s">
        <v>505</v>
      </c>
      <c r="G22" s="25">
        <v>53.384615384615387</v>
      </c>
      <c r="H22" s="25">
        <v>83.18</v>
      </c>
      <c r="I22" s="26" t="s">
        <v>353</v>
      </c>
      <c r="J22" s="27" t="s">
        <v>366</v>
      </c>
    </row>
    <row r="23" spans="2:10" x14ac:dyDescent="0.2">
      <c r="B23" s="13" t="s">
        <v>354</v>
      </c>
      <c r="C23" s="15" t="s">
        <v>367</v>
      </c>
      <c r="D23" s="13" t="s">
        <v>106</v>
      </c>
      <c r="E23" s="13">
        <v>100</v>
      </c>
      <c r="F23" s="24" t="s">
        <v>505</v>
      </c>
      <c r="G23" s="25">
        <v>8.4864864864864877</v>
      </c>
      <c r="H23" s="25">
        <v>12.79</v>
      </c>
      <c r="I23" s="26" t="s">
        <v>354</v>
      </c>
      <c r="J23" s="27" t="s">
        <v>367</v>
      </c>
    </row>
  </sheetData>
  <sheetProtection algorithmName="SHA-512" hashValue="rYmfaeGSJ98Q87Orx41oK+SL/cslyXAYJimVAPqtC9miJ5CtKMqgPIBOJHQQit7TxipyvhKzs36O23MjhXnzdg==" saltValue="8HDdseUVPF781ZfiKgrP8w==" spinCount="100000" sheet="1" objects="1" scenarios="1"/>
  <mergeCells count="5">
    <mergeCell ref="F2:F3"/>
    <mergeCell ref="G2:J3"/>
    <mergeCell ref="B6:J6"/>
    <mergeCell ref="G8:J8"/>
    <mergeCell ref="G4:H4"/>
  </mergeCells>
  <conditionalFormatting sqref="G4">
    <cfRule type="cellIs" dxfId="7" priority="1" operator="greaterThan">
      <formula>0.95</formula>
    </cfRule>
    <cfRule type="cellIs" dxfId="6" priority="2" operator="lessThan">
      <formula>0.95</formula>
    </cfRule>
  </conditionalFormatting>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E5B61-73D3-442C-840A-96B26CA336D1}">
  <sheetPr>
    <tabColor theme="4"/>
  </sheetPr>
  <dimension ref="B2:J32"/>
  <sheetViews>
    <sheetView showGridLines="0" zoomScaleNormal="100" workbookViewId="0">
      <pane ySplit="9" topLeftCell="A10" activePane="bottomLeft" state="frozen"/>
      <selection activeCell="C23" sqref="C23:D23"/>
      <selection pane="bottomLeft" activeCell="G10" sqref="G10:G32"/>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441</v>
      </c>
      <c r="F4" s="17" t="s">
        <v>110</v>
      </c>
      <c r="G4" s="40">
        <f>COUNTIF($G$10:$G$32,"&gt;0")/COUNT($G$10:$G$32)</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25.7" thickTop="1" x14ac:dyDescent="0.2">
      <c r="B10" s="13">
        <v>34155</v>
      </c>
      <c r="C10" s="15" t="s">
        <v>388</v>
      </c>
      <c r="D10" s="13" t="s">
        <v>105</v>
      </c>
      <c r="E10" s="13">
        <v>60</v>
      </c>
      <c r="F10" s="24" t="s">
        <v>782</v>
      </c>
      <c r="G10" s="25">
        <v>170.27027027027026</v>
      </c>
      <c r="H10" s="25">
        <v>564.34</v>
      </c>
      <c r="I10" s="26" t="s">
        <v>534</v>
      </c>
      <c r="J10" s="27" t="s">
        <v>535</v>
      </c>
    </row>
    <row r="11" spans="2:10" x14ac:dyDescent="0.2">
      <c r="B11" s="13" t="s">
        <v>370</v>
      </c>
      <c r="C11" s="15" t="s">
        <v>407</v>
      </c>
      <c r="D11" s="13" t="s">
        <v>105</v>
      </c>
      <c r="E11" s="13">
        <v>500</v>
      </c>
      <c r="F11" s="20" t="s">
        <v>501</v>
      </c>
      <c r="G11" s="21">
        <v>58.516666666666666</v>
      </c>
      <c r="H11" s="21">
        <v>295.45999999999998</v>
      </c>
      <c r="I11" s="22" t="s">
        <v>370</v>
      </c>
      <c r="J11" s="23" t="s">
        <v>783</v>
      </c>
    </row>
    <row r="12" spans="2:10" ht="25.05" x14ac:dyDescent="0.2">
      <c r="B12" s="13">
        <v>34256</v>
      </c>
      <c r="C12" s="15" t="s">
        <v>390</v>
      </c>
      <c r="D12" s="13" t="s">
        <v>156</v>
      </c>
      <c r="E12" s="13">
        <v>15</v>
      </c>
      <c r="F12" s="24" t="s">
        <v>784</v>
      </c>
      <c r="G12" s="25">
        <v>157.03333333333333</v>
      </c>
      <c r="H12" s="25">
        <v>366.92</v>
      </c>
      <c r="I12" s="26" t="s">
        <v>785</v>
      </c>
      <c r="J12" s="27" t="s">
        <v>786</v>
      </c>
    </row>
    <row r="13" spans="2:10" x14ac:dyDescent="0.2">
      <c r="B13" s="13" t="s">
        <v>371</v>
      </c>
      <c r="C13" s="15" t="s">
        <v>406</v>
      </c>
      <c r="D13" s="13" t="s">
        <v>105</v>
      </c>
      <c r="E13" s="13">
        <v>1200</v>
      </c>
      <c r="F13" s="24" t="s">
        <v>787</v>
      </c>
      <c r="G13" s="25">
        <v>112.06666666666666</v>
      </c>
      <c r="H13" s="25">
        <v>238.78</v>
      </c>
      <c r="I13" s="26" t="s">
        <v>371</v>
      </c>
      <c r="J13" s="27" t="s">
        <v>788</v>
      </c>
    </row>
    <row r="14" spans="2:10" x14ac:dyDescent="0.2">
      <c r="B14" s="13" t="s">
        <v>372</v>
      </c>
      <c r="C14" s="15" t="s">
        <v>405</v>
      </c>
      <c r="D14" s="13" t="s">
        <v>106</v>
      </c>
      <c r="E14" s="13">
        <v>6</v>
      </c>
      <c r="F14" s="24" t="s">
        <v>789</v>
      </c>
      <c r="G14" s="25">
        <v>26.3</v>
      </c>
      <c r="H14" s="25">
        <v>85.42</v>
      </c>
      <c r="I14" s="26" t="s">
        <v>372</v>
      </c>
      <c r="J14" s="27" t="s">
        <v>790</v>
      </c>
    </row>
    <row r="15" spans="2:10" x14ac:dyDescent="0.2">
      <c r="B15" s="13" t="s">
        <v>373</v>
      </c>
      <c r="C15" s="15" t="s">
        <v>391</v>
      </c>
      <c r="D15" s="13" t="s">
        <v>106</v>
      </c>
      <c r="E15" s="13">
        <v>10</v>
      </c>
      <c r="F15" s="24" t="s">
        <v>530</v>
      </c>
      <c r="G15" s="25">
        <v>13.471428571428572</v>
      </c>
      <c r="H15" s="25">
        <v>45.91</v>
      </c>
      <c r="I15" s="26" t="s">
        <v>373</v>
      </c>
      <c r="J15" s="27" t="s">
        <v>391</v>
      </c>
    </row>
    <row r="16" spans="2:10" x14ac:dyDescent="0.2">
      <c r="B16" s="13" t="s">
        <v>374</v>
      </c>
      <c r="C16" s="15" t="s">
        <v>404</v>
      </c>
      <c r="D16" s="13" t="s">
        <v>106</v>
      </c>
      <c r="E16" s="13">
        <v>6</v>
      </c>
      <c r="F16" s="24" t="s">
        <v>789</v>
      </c>
      <c r="G16" s="25">
        <v>20.016666666666666</v>
      </c>
      <c r="H16" s="25">
        <v>62.7</v>
      </c>
      <c r="I16" s="26" t="s">
        <v>374</v>
      </c>
      <c r="J16" s="27" t="s">
        <v>791</v>
      </c>
    </row>
    <row r="17" spans="2:10" x14ac:dyDescent="0.2">
      <c r="B17" s="13" t="s">
        <v>44</v>
      </c>
      <c r="C17" s="15" t="s">
        <v>393</v>
      </c>
      <c r="D17" s="13" t="s">
        <v>106</v>
      </c>
      <c r="E17" s="13">
        <v>1000</v>
      </c>
      <c r="F17" s="20" t="s">
        <v>539</v>
      </c>
      <c r="G17" s="21">
        <v>12.66082671776622</v>
      </c>
      <c r="H17" s="21">
        <v>24.64</v>
      </c>
      <c r="I17" s="22" t="s">
        <v>44</v>
      </c>
      <c r="J17" s="23" t="s">
        <v>393</v>
      </c>
    </row>
    <row r="18" spans="2:10" x14ac:dyDescent="0.2">
      <c r="B18" s="13" t="s">
        <v>376</v>
      </c>
      <c r="C18" s="15" t="s">
        <v>394</v>
      </c>
      <c r="D18" s="13" t="s">
        <v>106</v>
      </c>
      <c r="E18" s="13">
        <v>10</v>
      </c>
      <c r="F18" s="24" t="s">
        <v>530</v>
      </c>
      <c r="G18" s="25">
        <v>16.62857142857143</v>
      </c>
      <c r="H18" s="25">
        <v>37.450000000000003</v>
      </c>
      <c r="I18" s="26" t="s">
        <v>376</v>
      </c>
      <c r="J18" s="27" t="s">
        <v>394</v>
      </c>
    </row>
    <row r="19" spans="2:10" x14ac:dyDescent="0.2">
      <c r="B19" s="13" t="s">
        <v>377</v>
      </c>
      <c r="C19" s="15" t="s">
        <v>395</v>
      </c>
      <c r="D19" s="13" t="s">
        <v>106</v>
      </c>
      <c r="E19" s="13">
        <v>10</v>
      </c>
      <c r="F19" s="20" t="s">
        <v>530</v>
      </c>
      <c r="G19" s="21">
        <v>26.342857142857145</v>
      </c>
      <c r="H19" s="21">
        <v>134.19</v>
      </c>
      <c r="I19" s="22" t="s">
        <v>377</v>
      </c>
      <c r="J19" s="23" t="s">
        <v>395</v>
      </c>
    </row>
    <row r="20" spans="2:10" x14ac:dyDescent="0.2">
      <c r="B20" s="13" t="s">
        <v>378</v>
      </c>
      <c r="C20" s="15" t="s">
        <v>408</v>
      </c>
      <c r="D20" s="13" t="s">
        <v>105</v>
      </c>
      <c r="E20" s="13">
        <v>10</v>
      </c>
      <c r="F20" s="24" t="s">
        <v>530</v>
      </c>
      <c r="G20" s="25">
        <v>2.0166666666666666</v>
      </c>
      <c r="H20" s="25">
        <v>8.52</v>
      </c>
      <c r="I20" s="26" t="s">
        <v>378</v>
      </c>
      <c r="J20" s="27" t="s">
        <v>792</v>
      </c>
    </row>
    <row r="21" spans="2:10" x14ac:dyDescent="0.2">
      <c r="B21" s="13" t="s">
        <v>379</v>
      </c>
      <c r="C21" s="15" t="s">
        <v>396</v>
      </c>
      <c r="D21" s="13" t="s">
        <v>106</v>
      </c>
      <c r="E21" s="13">
        <v>1000</v>
      </c>
      <c r="F21" s="24" t="s">
        <v>539</v>
      </c>
      <c r="G21" s="25">
        <v>11.858974358974358</v>
      </c>
      <c r="H21" s="25">
        <v>24.76</v>
      </c>
      <c r="I21" s="26" t="s">
        <v>379</v>
      </c>
      <c r="J21" s="27" t="s">
        <v>396</v>
      </c>
    </row>
    <row r="22" spans="2:10" x14ac:dyDescent="0.2">
      <c r="B22" s="13" t="s">
        <v>380</v>
      </c>
      <c r="C22" s="15" t="s">
        <v>397</v>
      </c>
      <c r="D22" s="13" t="s">
        <v>105</v>
      </c>
      <c r="E22" s="13">
        <v>30</v>
      </c>
      <c r="F22" s="20" t="s">
        <v>793</v>
      </c>
      <c r="G22" s="21">
        <v>73.292307692307688</v>
      </c>
      <c r="H22" s="21">
        <v>212.27</v>
      </c>
      <c r="I22" s="22" t="s">
        <v>794</v>
      </c>
      <c r="J22" s="23" t="s">
        <v>795</v>
      </c>
    </row>
    <row r="23" spans="2:10" x14ac:dyDescent="0.2">
      <c r="B23" s="13" t="s">
        <v>381</v>
      </c>
      <c r="C23" s="15" t="s">
        <v>398</v>
      </c>
      <c r="D23" s="13" t="s">
        <v>105</v>
      </c>
      <c r="E23" s="13">
        <v>30</v>
      </c>
      <c r="F23" s="24" t="s">
        <v>793</v>
      </c>
      <c r="G23" s="25">
        <v>73.969230769230762</v>
      </c>
      <c r="H23" s="25">
        <v>212.78</v>
      </c>
      <c r="I23" s="26" t="s">
        <v>796</v>
      </c>
      <c r="J23" s="27" t="s">
        <v>797</v>
      </c>
    </row>
    <row r="24" spans="2:10" x14ac:dyDescent="0.2">
      <c r="B24" s="13" t="s">
        <v>382</v>
      </c>
      <c r="C24" s="15" t="s">
        <v>399</v>
      </c>
      <c r="D24" s="13" t="s">
        <v>105</v>
      </c>
      <c r="E24" s="13">
        <v>30</v>
      </c>
      <c r="F24" s="24" t="s">
        <v>793</v>
      </c>
      <c r="G24" s="25">
        <v>74.723076923076917</v>
      </c>
      <c r="H24" s="25">
        <v>215.64</v>
      </c>
      <c r="I24" s="26" t="s">
        <v>798</v>
      </c>
      <c r="J24" s="27" t="s">
        <v>799</v>
      </c>
    </row>
    <row r="25" spans="2:10" x14ac:dyDescent="0.2">
      <c r="B25" s="13" t="s">
        <v>383</v>
      </c>
      <c r="C25" s="15" t="s">
        <v>400</v>
      </c>
      <c r="D25" s="13" t="s">
        <v>105</v>
      </c>
      <c r="E25" s="13">
        <v>30</v>
      </c>
      <c r="F25" s="20" t="s">
        <v>793</v>
      </c>
      <c r="G25" s="21">
        <v>80.446153846153848</v>
      </c>
      <c r="H25" s="21">
        <v>216.55</v>
      </c>
      <c r="I25" s="22" t="s">
        <v>800</v>
      </c>
      <c r="J25" s="23" t="s">
        <v>801</v>
      </c>
    </row>
    <row r="26" spans="2:10" x14ac:dyDescent="0.2">
      <c r="B26" s="13" t="s">
        <v>384</v>
      </c>
      <c r="C26" s="15" t="s">
        <v>401</v>
      </c>
      <c r="D26" s="13" t="s">
        <v>105</v>
      </c>
      <c r="E26" s="13">
        <v>30</v>
      </c>
      <c r="F26" s="24" t="s">
        <v>793</v>
      </c>
      <c r="G26" s="25">
        <v>83.41538461538461</v>
      </c>
      <c r="H26" s="25">
        <v>232.33</v>
      </c>
      <c r="I26" s="26" t="s">
        <v>802</v>
      </c>
      <c r="J26" s="27" t="s">
        <v>803</v>
      </c>
    </row>
    <row r="27" spans="2:10" x14ac:dyDescent="0.2">
      <c r="B27" s="13" t="s">
        <v>385</v>
      </c>
      <c r="C27" s="15" t="s">
        <v>402</v>
      </c>
      <c r="D27" s="13" t="s">
        <v>105</v>
      </c>
      <c r="E27" s="13">
        <v>30</v>
      </c>
      <c r="F27" s="24" t="s">
        <v>793</v>
      </c>
      <c r="G27" s="25">
        <v>85.446153846153848</v>
      </c>
      <c r="H27" s="25">
        <v>255.65</v>
      </c>
      <c r="I27" s="26" t="s">
        <v>804</v>
      </c>
      <c r="J27" s="27" t="s">
        <v>805</v>
      </c>
    </row>
    <row r="28" spans="2:10" x14ac:dyDescent="0.2">
      <c r="B28" s="13" t="s">
        <v>386</v>
      </c>
      <c r="C28" s="15" t="s">
        <v>403</v>
      </c>
      <c r="D28" s="13" t="s">
        <v>105</v>
      </c>
      <c r="E28" s="13">
        <v>30</v>
      </c>
      <c r="F28" s="20" t="s">
        <v>793</v>
      </c>
      <c r="G28" s="21">
        <v>73.138461538461542</v>
      </c>
      <c r="H28" s="21">
        <v>223.16</v>
      </c>
      <c r="I28" s="22" t="s">
        <v>806</v>
      </c>
      <c r="J28" s="23" t="s">
        <v>807</v>
      </c>
    </row>
    <row r="29" spans="2:10" x14ac:dyDescent="0.2">
      <c r="B29" s="13" t="s">
        <v>464</v>
      </c>
      <c r="C29" s="15" t="s">
        <v>465</v>
      </c>
      <c r="D29" s="13" t="s">
        <v>107</v>
      </c>
      <c r="E29" s="13">
        <v>1</v>
      </c>
      <c r="F29" s="20" t="s">
        <v>502</v>
      </c>
      <c r="G29" s="21">
        <v>258.51428571428573</v>
      </c>
      <c r="H29" s="21">
        <v>437.13</v>
      </c>
      <c r="I29" s="22" t="s">
        <v>808</v>
      </c>
      <c r="J29" s="23" t="s">
        <v>809</v>
      </c>
    </row>
    <row r="30" spans="2:10" ht="25.05" x14ac:dyDescent="0.2">
      <c r="B30" s="13" t="s">
        <v>466</v>
      </c>
      <c r="C30" s="15" t="s">
        <v>467</v>
      </c>
      <c r="D30" s="13" t="s">
        <v>107</v>
      </c>
      <c r="E30" s="13">
        <v>1</v>
      </c>
      <c r="F30" s="20" t="s">
        <v>498</v>
      </c>
      <c r="G30" s="21">
        <v>72.366666666666674</v>
      </c>
      <c r="H30" s="21">
        <v>195.46</v>
      </c>
      <c r="I30" s="22" t="s">
        <v>810</v>
      </c>
      <c r="J30" s="23" t="s">
        <v>811</v>
      </c>
    </row>
    <row r="31" spans="2:10" ht="25.05" x14ac:dyDescent="0.2">
      <c r="B31" s="13">
        <v>1045092</v>
      </c>
      <c r="C31" s="15" t="s">
        <v>482</v>
      </c>
      <c r="D31" s="13" t="s">
        <v>107</v>
      </c>
      <c r="E31" s="13">
        <v>1</v>
      </c>
      <c r="F31" s="20" t="s">
        <v>502</v>
      </c>
      <c r="G31" s="21">
        <v>31.571428571428577</v>
      </c>
      <c r="H31" s="21">
        <v>65.63</v>
      </c>
      <c r="I31" s="22" t="s">
        <v>812</v>
      </c>
      <c r="J31" s="23" t="s">
        <v>813</v>
      </c>
    </row>
    <row r="32" spans="2:10" ht="25.05" x14ac:dyDescent="0.2">
      <c r="B32" s="13">
        <v>463942</v>
      </c>
      <c r="C32" s="15" t="s">
        <v>483</v>
      </c>
      <c r="D32" s="13" t="s">
        <v>107</v>
      </c>
      <c r="E32" s="13">
        <v>1</v>
      </c>
      <c r="F32" s="20" t="s">
        <v>502</v>
      </c>
      <c r="G32" s="21">
        <v>10.56</v>
      </c>
      <c r="H32" s="21">
        <v>16.600000000000001</v>
      </c>
      <c r="I32" s="22" t="s">
        <v>814</v>
      </c>
      <c r="J32" s="23" t="s">
        <v>815</v>
      </c>
    </row>
  </sheetData>
  <sheetProtection algorithmName="SHA-512" hashValue="FL8vMGlm72qQRusS+pJdpOaOQmv27OBTTHaFajNo1TFqIl8spYzDx/LyOAbiq/PO7xYApKGmGQ+6VlChdjPudA==" saltValue="AISDnylmqxYhcgn5oSfHUQ==" spinCount="100000" sheet="1" objects="1" scenarios="1"/>
  <mergeCells count="5">
    <mergeCell ref="F2:F3"/>
    <mergeCell ref="G2:J3"/>
    <mergeCell ref="B6:J6"/>
    <mergeCell ref="G8:J8"/>
    <mergeCell ref="G4:H4"/>
  </mergeCells>
  <phoneticPr fontId="7" type="noConversion"/>
  <conditionalFormatting sqref="G4">
    <cfRule type="cellIs" dxfId="5" priority="1" operator="greaterThan">
      <formula>0.95</formula>
    </cfRule>
    <cfRule type="cellIs" dxfId="4" priority="2" operator="lessThan">
      <formula>0.95</formula>
    </cfRule>
  </conditionalFormatting>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D4E95-DEB8-4150-8FE3-736404095747}">
  <sheetPr>
    <tabColor theme="4"/>
  </sheetPr>
  <dimension ref="B2:J19"/>
  <sheetViews>
    <sheetView showGridLines="0" workbookViewId="0">
      <pane ySplit="9" topLeftCell="A10" activePane="bottomLeft" state="frozen"/>
      <selection activeCell="C23" sqref="C23:D23"/>
      <selection pane="bottomLeft" activeCell="I10" sqref="I10:J19"/>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10" style="1" bestFit="1" customWidth="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14</v>
      </c>
      <c r="F4" s="17" t="s">
        <v>110</v>
      </c>
      <c r="G4" s="40">
        <f>COUNTIF($G$10:$G$19,"&gt;0")/COUNT($G$10:$G$19)</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v>23800100</v>
      </c>
      <c r="C10" s="14" t="s">
        <v>416</v>
      </c>
      <c r="D10" s="12" t="s">
        <v>107</v>
      </c>
      <c r="E10" s="12">
        <v>1</v>
      </c>
      <c r="F10" s="20" t="s">
        <v>502</v>
      </c>
      <c r="G10" s="21">
        <v>3128.21</v>
      </c>
      <c r="H10" s="21">
        <v>4066.88</v>
      </c>
      <c r="I10" s="22" t="s">
        <v>611</v>
      </c>
      <c r="J10" s="23" t="s">
        <v>416</v>
      </c>
    </row>
    <row r="11" spans="2:10" x14ac:dyDescent="0.2">
      <c r="B11" s="13" t="s">
        <v>409</v>
      </c>
      <c r="C11" s="15" t="s">
        <v>417</v>
      </c>
      <c r="D11" s="13" t="s">
        <v>107</v>
      </c>
      <c r="E11" s="13">
        <v>1</v>
      </c>
      <c r="F11" s="24" t="s">
        <v>502</v>
      </c>
      <c r="G11" s="25">
        <v>2020.2000000000003</v>
      </c>
      <c r="H11" s="25">
        <v>3081.99</v>
      </c>
      <c r="I11" s="26" t="s">
        <v>409</v>
      </c>
      <c r="J11" s="27" t="s">
        <v>417</v>
      </c>
    </row>
    <row r="12" spans="2:10" x14ac:dyDescent="0.2">
      <c r="B12" s="13" t="s">
        <v>410</v>
      </c>
      <c r="C12" s="15" t="s">
        <v>418</v>
      </c>
      <c r="D12" s="13" t="s">
        <v>107</v>
      </c>
      <c r="E12" s="13">
        <v>1</v>
      </c>
      <c r="F12" s="24" t="s">
        <v>502</v>
      </c>
      <c r="G12" s="25">
        <v>2286.3200000000002</v>
      </c>
      <c r="H12" s="25">
        <v>3381.11</v>
      </c>
      <c r="I12" s="26" t="s">
        <v>611</v>
      </c>
      <c r="J12" s="27" t="s">
        <v>418</v>
      </c>
    </row>
    <row r="13" spans="2:10" x14ac:dyDescent="0.2">
      <c r="B13" s="13" t="s">
        <v>411</v>
      </c>
      <c r="C13" s="15" t="s">
        <v>419</v>
      </c>
      <c r="D13" s="13" t="s">
        <v>107</v>
      </c>
      <c r="E13" s="13">
        <v>1</v>
      </c>
      <c r="F13" s="20" t="s">
        <v>502</v>
      </c>
      <c r="G13" s="21">
        <v>618.75714285714287</v>
      </c>
      <c r="H13" s="21">
        <v>856.6</v>
      </c>
      <c r="I13" s="22" t="s">
        <v>856</v>
      </c>
      <c r="J13" s="23" t="s">
        <v>816</v>
      </c>
    </row>
    <row r="14" spans="2:10" x14ac:dyDescent="0.2">
      <c r="B14" s="13" t="s">
        <v>412</v>
      </c>
      <c r="C14" s="15" t="s">
        <v>420</v>
      </c>
      <c r="D14" s="13" t="s">
        <v>107</v>
      </c>
      <c r="E14" s="13">
        <v>1</v>
      </c>
      <c r="F14" s="24" t="s">
        <v>502</v>
      </c>
      <c r="G14" s="25">
        <v>938.91</v>
      </c>
      <c r="H14" s="25">
        <v>1203.51</v>
      </c>
      <c r="I14" s="26" t="s">
        <v>412</v>
      </c>
      <c r="J14" s="27" t="s">
        <v>420</v>
      </c>
    </row>
    <row r="15" spans="2:10" x14ac:dyDescent="0.2">
      <c r="B15" s="13" t="s">
        <v>413</v>
      </c>
      <c r="C15" s="15" t="s">
        <v>424</v>
      </c>
      <c r="D15" s="13" t="s">
        <v>107</v>
      </c>
      <c r="E15" s="13">
        <v>1</v>
      </c>
      <c r="F15" s="24" t="s">
        <v>502</v>
      </c>
      <c r="G15" s="25">
        <v>60.738461538461529</v>
      </c>
      <c r="H15" s="25">
        <v>95.3</v>
      </c>
      <c r="I15" s="26" t="s">
        <v>413</v>
      </c>
      <c r="J15" s="27" t="s">
        <v>817</v>
      </c>
    </row>
    <row r="16" spans="2:10" x14ac:dyDescent="0.2">
      <c r="B16" s="13" t="s">
        <v>414</v>
      </c>
      <c r="C16" s="15" t="s">
        <v>425</v>
      </c>
      <c r="D16" s="13" t="s">
        <v>107</v>
      </c>
      <c r="E16" s="13">
        <v>1</v>
      </c>
      <c r="F16" s="20" t="s">
        <v>502</v>
      </c>
      <c r="G16" s="21">
        <v>118.98333333333333</v>
      </c>
      <c r="H16" s="21">
        <v>186.05</v>
      </c>
      <c r="I16" s="22" t="s">
        <v>414</v>
      </c>
      <c r="J16" s="23" t="s">
        <v>818</v>
      </c>
    </row>
    <row r="17" spans="2:10" x14ac:dyDescent="0.2">
      <c r="B17" s="13" t="s">
        <v>415</v>
      </c>
      <c r="C17" s="15" t="s">
        <v>426</v>
      </c>
      <c r="D17" s="13" t="s">
        <v>107</v>
      </c>
      <c r="E17" s="13">
        <v>1</v>
      </c>
      <c r="F17" s="24" t="s">
        <v>502</v>
      </c>
      <c r="G17" s="25">
        <v>722.34545454545457</v>
      </c>
      <c r="H17" s="25">
        <v>1465.18</v>
      </c>
      <c r="I17" s="26" t="s">
        <v>415</v>
      </c>
      <c r="J17" s="27" t="s">
        <v>819</v>
      </c>
    </row>
    <row r="18" spans="2:10" x14ac:dyDescent="0.2">
      <c r="B18" s="13">
        <v>400159</v>
      </c>
      <c r="C18" s="15" t="s">
        <v>421</v>
      </c>
      <c r="D18" s="13" t="s">
        <v>107</v>
      </c>
      <c r="E18" s="13">
        <v>1</v>
      </c>
      <c r="F18" s="24" t="s">
        <v>502</v>
      </c>
      <c r="G18" s="25">
        <v>177.44615384615383</v>
      </c>
      <c r="H18" s="25">
        <v>302.27</v>
      </c>
      <c r="I18" s="26" t="s">
        <v>820</v>
      </c>
      <c r="J18" s="27" t="s">
        <v>421</v>
      </c>
    </row>
    <row r="19" spans="2:10" x14ac:dyDescent="0.2">
      <c r="B19" s="13">
        <v>13620285</v>
      </c>
      <c r="C19" s="15" t="s">
        <v>422</v>
      </c>
      <c r="D19" s="13" t="s">
        <v>107</v>
      </c>
      <c r="E19" s="13">
        <v>1</v>
      </c>
      <c r="F19" s="20" t="s">
        <v>502</v>
      </c>
      <c r="G19" s="21">
        <v>183.55</v>
      </c>
      <c r="H19" s="21">
        <v>326.95</v>
      </c>
      <c r="I19" s="22" t="s">
        <v>821</v>
      </c>
      <c r="J19" s="23" t="s">
        <v>822</v>
      </c>
    </row>
  </sheetData>
  <sheetProtection algorithmName="SHA-512" hashValue="+jise1RUtgXjG43WK0L+2QxneIOs39Up/9WWf9XV+6hlEe7c0T9OfhXVEQfPxg1Zem0txZ68oJ1/Iqf14/ZMdg==" saltValue="kM0PNqOiBsCmG7ewTI9WIA==" spinCount="100000" sheet="1" objects="1" scenarios="1"/>
  <mergeCells count="5">
    <mergeCell ref="F2:F3"/>
    <mergeCell ref="G2:J3"/>
    <mergeCell ref="B6:J6"/>
    <mergeCell ref="G8:J8"/>
    <mergeCell ref="G4:H4"/>
  </mergeCells>
  <conditionalFormatting sqref="G4">
    <cfRule type="cellIs" dxfId="3" priority="1" operator="greaterThan">
      <formula>0.95</formula>
    </cfRule>
    <cfRule type="cellIs" dxfId="2" priority="2" operator="lessThan">
      <formula>0.95</formula>
    </cfRule>
  </conditionalFormatting>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999C9-4784-4F8D-8B9B-B3874440BD71}">
  <sheetPr>
    <tabColor theme="4"/>
  </sheetPr>
  <dimension ref="B2:J26"/>
  <sheetViews>
    <sheetView showGridLines="0" workbookViewId="0">
      <pane ySplit="9" topLeftCell="A10" activePane="bottomLeft" state="frozen"/>
      <selection activeCell="C23" sqref="C23:D23"/>
      <selection pane="bottomLeft" activeCell="I10" sqref="I10:J19"/>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15</v>
      </c>
      <c r="F4" s="17" t="s">
        <v>110</v>
      </c>
      <c r="G4" s="40">
        <f>COUNTIF($G$10:$G$26,"&gt;0")/COUNT($G$10:$G$26)</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370</v>
      </c>
      <c r="C10" s="14" t="s">
        <v>430</v>
      </c>
      <c r="D10" s="12" t="s">
        <v>105</v>
      </c>
      <c r="E10" s="12">
        <v>500</v>
      </c>
      <c r="F10" s="20" t="s">
        <v>501</v>
      </c>
      <c r="G10" s="21">
        <v>58.516666666666666</v>
      </c>
      <c r="H10" s="21">
        <v>295.45999999999998</v>
      </c>
      <c r="I10" s="22" t="s">
        <v>370</v>
      </c>
      <c r="J10" s="23" t="s">
        <v>783</v>
      </c>
    </row>
    <row r="11" spans="2:10" x14ac:dyDescent="0.2">
      <c r="B11" s="13" t="s">
        <v>368</v>
      </c>
      <c r="C11" s="15" t="s">
        <v>431</v>
      </c>
      <c r="D11" s="13" t="s">
        <v>105</v>
      </c>
      <c r="E11" s="13">
        <v>4</v>
      </c>
      <c r="F11" s="24" t="s">
        <v>509</v>
      </c>
      <c r="G11" s="25">
        <v>76.900000000000006</v>
      </c>
      <c r="H11" s="25">
        <v>250.05</v>
      </c>
      <c r="I11" s="26" t="s">
        <v>823</v>
      </c>
      <c r="J11" s="27" t="s">
        <v>824</v>
      </c>
    </row>
    <row r="12" spans="2:10" x14ac:dyDescent="0.2">
      <c r="B12" s="13" t="s">
        <v>369</v>
      </c>
      <c r="C12" s="15" t="s">
        <v>432</v>
      </c>
      <c r="D12" s="13" t="s">
        <v>105</v>
      </c>
      <c r="E12" s="13">
        <v>24</v>
      </c>
      <c r="F12" s="24" t="s">
        <v>545</v>
      </c>
      <c r="G12" s="25">
        <v>57.120000000000005</v>
      </c>
      <c r="H12" s="25">
        <v>128.72999999999999</v>
      </c>
      <c r="I12" s="26" t="s">
        <v>369</v>
      </c>
      <c r="J12" s="27" t="s">
        <v>825</v>
      </c>
    </row>
    <row r="13" spans="2:10" x14ac:dyDescent="0.2">
      <c r="B13" s="13" t="s">
        <v>489</v>
      </c>
      <c r="C13" s="15" t="s">
        <v>433</v>
      </c>
      <c r="D13" s="13" t="s">
        <v>105</v>
      </c>
      <c r="E13" s="13">
        <v>6</v>
      </c>
      <c r="F13" s="24" t="s">
        <v>539</v>
      </c>
      <c r="G13" s="21">
        <v>217.92307692307693</v>
      </c>
      <c r="H13" s="21">
        <v>26.54</v>
      </c>
      <c r="I13" s="22" t="s">
        <v>846</v>
      </c>
      <c r="J13" s="23" t="s">
        <v>847</v>
      </c>
    </row>
    <row r="14" spans="2:10" x14ac:dyDescent="0.2">
      <c r="B14" s="13" t="s">
        <v>429</v>
      </c>
      <c r="C14" s="15" t="s">
        <v>434</v>
      </c>
      <c r="D14" s="13" t="s">
        <v>105</v>
      </c>
      <c r="E14" s="13">
        <v>1000</v>
      </c>
      <c r="F14" s="24" t="s">
        <v>512</v>
      </c>
      <c r="G14" s="25">
        <v>159.57142857142858</v>
      </c>
      <c r="H14" s="25">
        <v>288.95</v>
      </c>
      <c r="I14" s="26" t="s">
        <v>826</v>
      </c>
      <c r="J14" s="27" t="s">
        <v>827</v>
      </c>
    </row>
    <row r="15" spans="2:10" x14ac:dyDescent="0.2">
      <c r="B15" s="13" t="s">
        <v>379</v>
      </c>
      <c r="C15" s="15" t="s">
        <v>396</v>
      </c>
      <c r="D15" s="13" t="s">
        <v>105</v>
      </c>
      <c r="E15" s="13">
        <v>4</v>
      </c>
      <c r="F15" s="24" t="s">
        <v>539</v>
      </c>
      <c r="G15" s="25">
        <v>532.08571428571429</v>
      </c>
      <c r="H15" s="25">
        <v>26.95</v>
      </c>
      <c r="I15" s="26" t="s">
        <v>379</v>
      </c>
      <c r="J15" s="27" t="s">
        <v>396</v>
      </c>
    </row>
    <row r="16" spans="2:10" x14ac:dyDescent="0.2">
      <c r="B16" s="13" t="s">
        <v>427</v>
      </c>
      <c r="C16" s="15" t="s">
        <v>438</v>
      </c>
      <c r="D16" s="13" t="s">
        <v>105</v>
      </c>
      <c r="E16" s="13">
        <v>500</v>
      </c>
      <c r="F16" s="20" t="s">
        <v>501</v>
      </c>
      <c r="G16" s="21">
        <v>75.3</v>
      </c>
      <c r="H16" s="21">
        <v>281.3</v>
      </c>
      <c r="I16" s="22" t="s">
        <v>427</v>
      </c>
      <c r="J16" s="23" t="s">
        <v>828</v>
      </c>
    </row>
    <row r="17" spans="2:10" x14ac:dyDescent="0.2">
      <c r="B17" s="13" t="s">
        <v>428</v>
      </c>
      <c r="C17" s="15" t="s">
        <v>435</v>
      </c>
      <c r="D17" s="13" t="s">
        <v>105</v>
      </c>
      <c r="E17" s="13">
        <v>250</v>
      </c>
      <c r="F17" s="24" t="s">
        <v>565</v>
      </c>
      <c r="G17" s="25">
        <v>93.885714285714286</v>
      </c>
      <c r="H17" s="25">
        <v>173.01</v>
      </c>
      <c r="I17" s="26" t="s">
        <v>428</v>
      </c>
      <c r="J17" s="27" t="s">
        <v>430</v>
      </c>
    </row>
    <row r="18" spans="2:10" x14ac:dyDescent="0.2">
      <c r="B18" s="13" t="s">
        <v>429</v>
      </c>
      <c r="C18" s="15" t="s">
        <v>436</v>
      </c>
      <c r="D18" s="13" t="s">
        <v>105</v>
      </c>
      <c r="E18" s="13">
        <v>12</v>
      </c>
      <c r="F18" s="24" t="s">
        <v>829</v>
      </c>
      <c r="G18" s="25">
        <v>259.75714285714287</v>
      </c>
      <c r="H18" s="25">
        <v>506.24</v>
      </c>
      <c r="I18" s="26" t="s">
        <v>429</v>
      </c>
      <c r="J18" s="27" t="s">
        <v>434</v>
      </c>
    </row>
    <row r="19" spans="2:10" x14ac:dyDescent="0.2">
      <c r="B19" s="13" t="s">
        <v>490</v>
      </c>
      <c r="C19" s="15" t="s">
        <v>437</v>
      </c>
      <c r="D19" s="13" t="s">
        <v>105</v>
      </c>
      <c r="E19" s="13">
        <v>6</v>
      </c>
      <c r="F19" s="24" t="s">
        <v>539</v>
      </c>
      <c r="G19" s="21">
        <v>197.23076923076923</v>
      </c>
      <c r="H19" s="21">
        <v>26.92</v>
      </c>
      <c r="I19" s="22" t="s">
        <v>848</v>
      </c>
      <c r="J19" s="23" t="s">
        <v>849</v>
      </c>
    </row>
    <row r="20" spans="2:10" x14ac:dyDescent="0.2">
      <c r="B20" s="13" t="s">
        <v>369</v>
      </c>
      <c r="C20" s="15" t="s">
        <v>389</v>
      </c>
      <c r="D20" s="13" t="s">
        <v>105</v>
      </c>
      <c r="E20" s="13">
        <v>100</v>
      </c>
      <c r="F20" s="24" t="s">
        <v>545</v>
      </c>
      <c r="G20" s="25">
        <v>54.923076923076927</v>
      </c>
      <c r="H20" s="25">
        <v>121.46</v>
      </c>
      <c r="I20" s="26" t="s">
        <v>369</v>
      </c>
      <c r="J20" s="23" t="s">
        <v>389</v>
      </c>
    </row>
    <row r="21" spans="2:10" x14ac:dyDescent="0.2">
      <c r="B21" s="12" t="s">
        <v>368</v>
      </c>
      <c r="C21" s="14" t="s">
        <v>387</v>
      </c>
      <c r="D21" s="12" t="s">
        <v>105</v>
      </c>
      <c r="E21" s="12">
        <v>200</v>
      </c>
      <c r="F21" s="20" t="s">
        <v>509</v>
      </c>
      <c r="G21" s="21">
        <v>71.22</v>
      </c>
      <c r="H21" s="21">
        <v>250.05</v>
      </c>
      <c r="I21" s="22" t="s">
        <v>368</v>
      </c>
      <c r="J21" s="23" t="s">
        <v>824</v>
      </c>
    </row>
    <row r="22" spans="2:10" x14ac:dyDescent="0.2">
      <c r="B22" s="12" t="s">
        <v>461</v>
      </c>
      <c r="C22" s="14" t="s">
        <v>462</v>
      </c>
      <c r="D22" s="12" t="s">
        <v>105</v>
      </c>
      <c r="E22" s="12">
        <v>36</v>
      </c>
      <c r="F22" s="20" t="s">
        <v>830</v>
      </c>
      <c r="G22" s="21">
        <v>21.642857142857146</v>
      </c>
      <c r="H22" s="21">
        <v>38.409999999999997</v>
      </c>
      <c r="I22" s="22" t="s">
        <v>461</v>
      </c>
      <c r="J22" s="23" t="s">
        <v>831</v>
      </c>
    </row>
    <row r="23" spans="2:10" ht="25.05" x14ac:dyDescent="0.2">
      <c r="B23" s="12" t="s">
        <v>468</v>
      </c>
      <c r="C23" s="14" t="s">
        <v>469</v>
      </c>
      <c r="D23" s="12" t="s">
        <v>106</v>
      </c>
      <c r="E23" s="12">
        <v>100</v>
      </c>
      <c r="F23" s="20" t="s">
        <v>505</v>
      </c>
      <c r="G23" s="21">
        <v>109.27142857142857</v>
      </c>
      <c r="H23" s="21">
        <v>185.75</v>
      </c>
      <c r="I23" s="22" t="s">
        <v>832</v>
      </c>
      <c r="J23" s="23" t="s">
        <v>833</v>
      </c>
    </row>
    <row r="24" spans="2:10" ht="25.05" x14ac:dyDescent="0.2">
      <c r="B24" s="12" t="s">
        <v>470</v>
      </c>
      <c r="C24" s="14" t="s">
        <v>472</v>
      </c>
      <c r="D24" s="12" t="s">
        <v>106</v>
      </c>
      <c r="E24" s="12">
        <v>2</v>
      </c>
      <c r="F24" s="20" t="s">
        <v>498</v>
      </c>
      <c r="G24" s="21">
        <v>70.57352941176471</v>
      </c>
      <c r="H24" s="21">
        <v>113.24</v>
      </c>
      <c r="I24" s="22" t="s">
        <v>834</v>
      </c>
      <c r="J24" s="23" t="s">
        <v>835</v>
      </c>
    </row>
    <row r="25" spans="2:10" ht="25.05" x14ac:dyDescent="0.2">
      <c r="B25" s="12" t="s">
        <v>471</v>
      </c>
      <c r="C25" s="14" t="s">
        <v>473</v>
      </c>
      <c r="D25" s="12" t="s">
        <v>106</v>
      </c>
      <c r="E25" s="12">
        <v>2</v>
      </c>
      <c r="F25" s="20" t="s">
        <v>836</v>
      </c>
      <c r="G25" s="21">
        <v>53.102941176470594</v>
      </c>
      <c r="H25" s="21">
        <v>81.430000000000007</v>
      </c>
      <c r="I25" s="22" t="s">
        <v>837</v>
      </c>
      <c r="J25" s="23" t="s">
        <v>838</v>
      </c>
    </row>
    <row r="26" spans="2:10" x14ac:dyDescent="0.2">
      <c r="B26" s="12" t="s">
        <v>479</v>
      </c>
      <c r="C26" s="14" t="s">
        <v>478</v>
      </c>
      <c r="D26" s="12" t="s">
        <v>105</v>
      </c>
      <c r="E26" s="12">
        <v>24</v>
      </c>
      <c r="F26" s="20" t="s">
        <v>830</v>
      </c>
      <c r="G26" s="21">
        <v>11.743243243243242</v>
      </c>
      <c r="H26" s="21">
        <v>25.13</v>
      </c>
      <c r="I26" s="22" t="s">
        <v>839</v>
      </c>
      <c r="J26" s="23" t="s">
        <v>840</v>
      </c>
    </row>
  </sheetData>
  <sheetProtection algorithmName="SHA-512" hashValue="nLFVO5LFzdW86czlDMn1CY1VXx3XMq3BGRlLJgMUH0Z48o17l0+vUT/samNK6pnppJnF1XpuJvE5e801iGN+1g==" saltValue="W+Qz7iCqIQ7R9UO/g+4ydg==" spinCount="100000" sheet="1" objects="1" scenarios="1"/>
  <mergeCells count="5">
    <mergeCell ref="F2:F3"/>
    <mergeCell ref="G2:J3"/>
    <mergeCell ref="B6:J6"/>
    <mergeCell ref="G8:J8"/>
    <mergeCell ref="G4:H4"/>
  </mergeCells>
  <phoneticPr fontId="7" type="noConversion"/>
  <conditionalFormatting sqref="G4">
    <cfRule type="cellIs" dxfId="1" priority="1" operator="greaterThan">
      <formula>0.95</formula>
    </cfRule>
    <cfRule type="cellIs" dxfId="0" priority="2" operator="lessThan">
      <formula>0.95</formula>
    </cfRule>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C987A-9D96-4679-86E6-E2F73DEB39FA}">
  <sheetPr>
    <tabColor theme="5"/>
  </sheetPr>
  <dimension ref="B2:L25"/>
  <sheetViews>
    <sheetView showGridLines="0" workbookViewId="0">
      <selection activeCell="C22" sqref="C22"/>
    </sheetView>
  </sheetViews>
  <sheetFormatPr defaultColWidth="9.109375" defaultRowHeight="12.55" x14ac:dyDescent="0.2"/>
  <cols>
    <col min="1" max="1" width="4.6640625" style="1" customWidth="1"/>
    <col min="2" max="2" width="49.44140625" style="1" bestFit="1" customWidth="1"/>
    <col min="3" max="6" width="9.109375" style="1"/>
    <col min="7" max="7" width="17.88671875" style="1" bestFit="1" customWidth="1"/>
    <col min="8" max="16384" width="9.109375" style="1"/>
  </cols>
  <sheetData>
    <row r="2" spans="2:12" ht="13.15" x14ac:dyDescent="0.25">
      <c r="B2" s="2" t="str">
        <f>Instructions!B2:B3</f>
        <v>RFP 21-2633</v>
      </c>
      <c r="G2" s="28" t="s">
        <v>18</v>
      </c>
      <c r="H2" s="32" t="str">
        <f>Instructions!H2</f>
        <v>VWR International</v>
      </c>
      <c r="I2" s="33"/>
      <c r="J2" s="33"/>
      <c r="K2" s="33"/>
      <c r="L2" s="33"/>
    </row>
    <row r="3" spans="2:12" ht="13.15" x14ac:dyDescent="0.25">
      <c r="B3" s="2" t="s">
        <v>0</v>
      </c>
      <c r="G3" s="28"/>
      <c r="H3" s="33"/>
      <c r="I3" s="33"/>
      <c r="J3" s="33"/>
      <c r="K3" s="33"/>
      <c r="L3" s="33"/>
    </row>
    <row r="4" spans="2:12" ht="13.15" x14ac:dyDescent="0.25">
      <c r="B4" s="2" t="s">
        <v>1</v>
      </c>
    </row>
    <row r="6" spans="2:12" ht="76.55" customHeight="1" x14ac:dyDescent="0.2">
      <c r="B6" s="35" t="s">
        <v>444</v>
      </c>
      <c r="C6" s="35"/>
      <c r="D6" s="35"/>
    </row>
    <row r="8" spans="2:12" ht="13.8" thickBot="1" x14ac:dyDescent="0.3">
      <c r="B8" s="5" t="s">
        <v>2</v>
      </c>
      <c r="C8" s="36" t="s">
        <v>3</v>
      </c>
      <c r="D8" s="36"/>
    </row>
    <row r="9" spans="2:12" ht="13.8" thickTop="1" x14ac:dyDescent="0.25">
      <c r="B9" s="4" t="s">
        <v>4</v>
      </c>
      <c r="C9" s="37">
        <v>0.45</v>
      </c>
      <c r="D9" s="37"/>
    </row>
    <row r="10" spans="2:12" ht="13.15" x14ac:dyDescent="0.25">
      <c r="B10" s="3" t="s">
        <v>5</v>
      </c>
      <c r="C10" s="34">
        <v>0.4</v>
      </c>
      <c r="D10" s="34"/>
    </row>
    <row r="11" spans="2:12" ht="13.15" x14ac:dyDescent="0.25">
      <c r="B11" s="3" t="s">
        <v>6</v>
      </c>
      <c r="C11" s="34">
        <v>0.3</v>
      </c>
      <c r="D11" s="34"/>
    </row>
    <row r="12" spans="2:12" ht="13.15" x14ac:dyDescent="0.25">
      <c r="B12" s="3" t="s">
        <v>7</v>
      </c>
      <c r="C12" s="34">
        <v>0.25</v>
      </c>
      <c r="D12" s="34"/>
    </row>
    <row r="13" spans="2:12" ht="13.15" x14ac:dyDescent="0.25">
      <c r="B13" s="3" t="s">
        <v>8</v>
      </c>
      <c r="C13" s="34">
        <v>0.45</v>
      </c>
      <c r="D13" s="34"/>
    </row>
    <row r="14" spans="2:12" ht="13.15" x14ac:dyDescent="0.25">
      <c r="B14" s="3" t="s">
        <v>9</v>
      </c>
      <c r="C14" s="34">
        <v>0.3</v>
      </c>
      <c r="D14" s="34"/>
    </row>
    <row r="15" spans="2:12" ht="13.15" x14ac:dyDescent="0.25">
      <c r="B15" s="3" t="s">
        <v>10</v>
      </c>
      <c r="C15" s="34">
        <v>0.2</v>
      </c>
      <c r="D15" s="34"/>
    </row>
    <row r="16" spans="2:12" ht="13.15" x14ac:dyDescent="0.25">
      <c r="B16" s="3" t="s">
        <v>11</v>
      </c>
      <c r="C16" s="34">
        <v>0.4</v>
      </c>
      <c r="D16" s="34"/>
    </row>
    <row r="17" spans="2:4" ht="13.15" x14ac:dyDescent="0.25">
      <c r="B17" s="3" t="s">
        <v>12</v>
      </c>
      <c r="C17" s="34">
        <v>0.4</v>
      </c>
      <c r="D17" s="34"/>
    </row>
    <row r="18" spans="2:4" ht="13.15" x14ac:dyDescent="0.25">
      <c r="B18" s="3" t="s">
        <v>13</v>
      </c>
      <c r="C18" s="34">
        <v>0.35</v>
      </c>
      <c r="D18" s="34"/>
    </row>
    <row r="19" spans="2:4" ht="13.15" x14ac:dyDescent="0.25">
      <c r="B19" s="3" t="s">
        <v>14</v>
      </c>
      <c r="C19" s="34">
        <v>0.3</v>
      </c>
      <c r="D19" s="34"/>
    </row>
    <row r="20" spans="2:4" ht="13.15" x14ac:dyDescent="0.25">
      <c r="B20" s="3" t="s">
        <v>15</v>
      </c>
      <c r="C20" s="34">
        <v>0.4</v>
      </c>
      <c r="D20" s="34"/>
    </row>
    <row r="21" spans="2:4" ht="13.15" x14ac:dyDescent="0.25">
      <c r="B21" s="3" t="s">
        <v>16</v>
      </c>
      <c r="C21" s="34">
        <v>0.25</v>
      </c>
      <c r="D21" s="34"/>
    </row>
    <row r="23" spans="2:4" ht="13.15" x14ac:dyDescent="0.25">
      <c r="B23" s="6" t="s">
        <v>17</v>
      </c>
      <c r="C23" s="38">
        <f>COUNT($C$9:$D$21)</f>
        <v>13</v>
      </c>
      <c r="D23" s="38"/>
    </row>
    <row r="25" spans="2:4" x14ac:dyDescent="0.2">
      <c r="B25" s="1" t="s">
        <v>442</v>
      </c>
    </row>
  </sheetData>
  <sheetProtection algorithmName="SHA-512" hashValue="Obws0RJ246qljJQPQ1Wwt6fW9xy8+Mm3EvnaesmYGMa9qkDNOHUY0y1xS7e1tv311T5krxoze2HqH41hKCKHAQ==" saltValue="GrRaX0tJ2BV9aWeEJ8YUiQ==" spinCount="100000" sheet="1" objects="1" scenarios="1"/>
  <mergeCells count="18">
    <mergeCell ref="C19:D19"/>
    <mergeCell ref="C20:D20"/>
    <mergeCell ref="C21:D21"/>
    <mergeCell ref="C23:D23"/>
    <mergeCell ref="G2:G3"/>
    <mergeCell ref="C17:D17"/>
    <mergeCell ref="C18:D18"/>
    <mergeCell ref="H2:L3"/>
    <mergeCell ref="C13:D13"/>
    <mergeCell ref="C14:D14"/>
    <mergeCell ref="C15:D15"/>
    <mergeCell ref="C16:D16"/>
    <mergeCell ref="B6:D6"/>
    <mergeCell ref="C8:D8"/>
    <mergeCell ref="C9:D9"/>
    <mergeCell ref="C10:D10"/>
    <mergeCell ref="C11:D11"/>
    <mergeCell ref="C12:D1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7556-F839-4BE0-BB63-97D38319A611}">
  <sheetPr>
    <tabColor theme="4"/>
  </sheetPr>
  <dimension ref="B2:J67"/>
  <sheetViews>
    <sheetView showGridLines="0" tabSelected="1" workbookViewId="0">
      <pane ySplit="9" topLeftCell="A25" activePane="bottomLeft" state="frozen"/>
      <selection activeCell="C23" sqref="C23:D23"/>
      <selection pane="bottomLeft" activeCell="C42" sqref="C42"/>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10" style="1" bestFit="1" customWidth="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4</v>
      </c>
      <c r="F4" s="17" t="s">
        <v>110</v>
      </c>
      <c r="G4" s="40">
        <f>COUNTIF($G$10:$G$67,"&gt;0")/COUNT($G$10:$G$67)</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v>2279</v>
      </c>
      <c r="C10" s="14" t="s">
        <v>67</v>
      </c>
      <c r="D10" s="12" t="s">
        <v>105</v>
      </c>
      <c r="E10" s="12">
        <v>3200</v>
      </c>
      <c r="F10" s="20" t="s">
        <v>492</v>
      </c>
      <c r="G10" s="21">
        <v>461.47142857142859</v>
      </c>
      <c r="H10" s="21">
        <v>1070.8</v>
      </c>
      <c r="I10" s="22" t="s">
        <v>493</v>
      </c>
      <c r="J10" s="23" t="s">
        <v>494</v>
      </c>
    </row>
    <row r="11" spans="2:10" x14ac:dyDescent="0.2">
      <c r="B11" s="13">
        <v>30078500</v>
      </c>
      <c r="C11" s="15" t="s">
        <v>68</v>
      </c>
      <c r="D11" s="13" t="s">
        <v>106</v>
      </c>
      <c r="E11" s="13">
        <v>960</v>
      </c>
      <c r="F11" s="24" t="s">
        <v>495</v>
      </c>
      <c r="G11" s="25">
        <v>169.94285714285715</v>
      </c>
      <c r="H11" s="25">
        <v>243.27</v>
      </c>
      <c r="I11" s="26" t="s">
        <v>496</v>
      </c>
      <c r="J11" s="27" t="s">
        <v>497</v>
      </c>
    </row>
    <row r="12" spans="2:10" x14ac:dyDescent="0.2">
      <c r="B12" s="13" t="s">
        <v>27</v>
      </c>
      <c r="C12" s="15" t="s">
        <v>69</v>
      </c>
      <c r="D12" s="13" t="s">
        <v>105</v>
      </c>
      <c r="E12" s="13">
        <v>12</v>
      </c>
      <c r="F12" s="24" t="s">
        <v>498</v>
      </c>
      <c r="G12" s="25">
        <v>59.228571428571435</v>
      </c>
      <c r="H12" s="25">
        <v>109.9</v>
      </c>
      <c r="I12" s="26" t="s">
        <v>499</v>
      </c>
      <c r="J12" s="27" t="s">
        <v>500</v>
      </c>
    </row>
    <row r="13" spans="2:10" x14ac:dyDescent="0.2">
      <c r="B13" s="13" t="s">
        <v>28</v>
      </c>
      <c r="C13" s="15" t="s">
        <v>70</v>
      </c>
      <c r="D13" s="13" t="s">
        <v>105</v>
      </c>
      <c r="E13" s="13">
        <v>500</v>
      </c>
      <c r="F13" s="24" t="s">
        <v>501</v>
      </c>
      <c r="G13" s="25">
        <v>301.82051282051282</v>
      </c>
      <c r="H13" s="25">
        <v>524.17999999999995</v>
      </c>
      <c r="I13" s="26" t="s">
        <v>28</v>
      </c>
      <c r="J13" s="27" t="s">
        <v>70</v>
      </c>
    </row>
    <row r="14" spans="2:10" x14ac:dyDescent="0.2">
      <c r="B14" s="13" t="s">
        <v>29</v>
      </c>
      <c r="C14" s="15" t="s">
        <v>71</v>
      </c>
      <c r="D14" s="13" t="s">
        <v>105</v>
      </c>
      <c r="E14" s="13">
        <v>60</v>
      </c>
      <c r="F14" s="24" t="s">
        <v>495</v>
      </c>
      <c r="G14" s="25">
        <v>93.576923076923066</v>
      </c>
      <c r="H14" s="25">
        <v>199.15</v>
      </c>
      <c r="I14" s="26" t="s">
        <v>29</v>
      </c>
      <c r="J14" s="27" t="s">
        <v>71</v>
      </c>
    </row>
    <row r="15" spans="2:10" x14ac:dyDescent="0.2">
      <c r="B15" s="13" t="s">
        <v>30</v>
      </c>
      <c r="C15" s="15" t="s">
        <v>72</v>
      </c>
      <c r="D15" s="13" t="s">
        <v>106</v>
      </c>
      <c r="E15" s="13">
        <v>25</v>
      </c>
      <c r="F15" s="24" t="s">
        <v>850</v>
      </c>
      <c r="G15" s="25">
        <v>130.23809523809524</v>
      </c>
      <c r="H15" s="25">
        <v>283.04000000000002</v>
      </c>
      <c r="I15" s="26" t="s">
        <v>503</v>
      </c>
      <c r="J15" s="27" t="s">
        <v>504</v>
      </c>
    </row>
    <row r="16" spans="2:10" x14ac:dyDescent="0.2">
      <c r="B16" s="13" t="s">
        <v>31</v>
      </c>
      <c r="C16" s="15" t="s">
        <v>73</v>
      </c>
      <c r="D16" s="13" t="s">
        <v>106</v>
      </c>
      <c r="E16" s="13">
        <v>100</v>
      </c>
      <c r="F16" s="24" t="s">
        <v>505</v>
      </c>
      <c r="G16" s="25">
        <v>105</v>
      </c>
      <c r="H16" s="25">
        <v>150.18</v>
      </c>
      <c r="I16" s="26" t="s">
        <v>31</v>
      </c>
      <c r="J16" s="27" t="s">
        <v>73</v>
      </c>
    </row>
    <row r="17" spans="2:10" x14ac:dyDescent="0.2">
      <c r="B17" s="13" t="s">
        <v>32</v>
      </c>
      <c r="C17" s="15" t="s">
        <v>445</v>
      </c>
      <c r="D17" s="13" t="s">
        <v>105</v>
      </c>
      <c r="E17" s="13">
        <v>500</v>
      </c>
      <c r="F17" s="24" t="s">
        <v>501</v>
      </c>
      <c r="G17" s="25">
        <v>74.787234042553209</v>
      </c>
      <c r="H17" s="25">
        <v>359.31</v>
      </c>
      <c r="I17" s="26" t="s">
        <v>32</v>
      </c>
      <c r="J17" s="27" t="s">
        <v>445</v>
      </c>
    </row>
    <row r="18" spans="2:10" x14ac:dyDescent="0.2">
      <c r="B18" s="13" t="s">
        <v>33</v>
      </c>
      <c r="C18" s="15" t="s">
        <v>446</v>
      </c>
      <c r="D18" s="13" t="s">
        <v>106</v>
      </c>
      <c r="E18" s="13">
        <v>576</v>
      </c>
      <c r="F18" s="24" t="s">
        <v>506</v>
      </c>
      <c r="G18" s="25">
        <v>59.73</v>
      </c>
      <c r="H18" s="25">
        <v>287.06</v>
      </c>
      <c r="I18" s="26" t="s">
        <v>507</v>
      </c>
      <c r="J18" s="27" t="s">
        <v>508</v>
      </c>
    </row>
    <row r="19" spans="2:10" x14ac:dyDescent="0.2">
      <c r="B19" s="13" t="s">
        <v>34</v>
      </c>
      <c r="C19" s="15" t="s">
        <v>74</v>
      </c>
      <c r="D19" s="13" t="s">
        <v>106</v>
      </c>
      <c r="E19" s="13">
        <v>400</v>
      </c>
      <c r="F19" s="24" t="s">
        <v>509</v>
      </c>
      <c r="G19" s="25">
        <v>132.89743589743588</v>
      </c>
      <c r="H19" s="25">
        <v>178.62</v>
      </c>
      <c r="I19" s="26" t="s">
        <v>510</v>
      </c>
      <c r="J19" s="27" t="s">
        <v>511</v>
      </c>
    </row>
    <row r="20" spans="2:10" x14ac:dyDescent="0.2">
      <c r="B20" s="13">
        <v>8572</v>
      </c>
      <c r="C20" s="15" t="s">
        <v>75</v>
      </c>
      <c r="D20" s="13" t="s">
        <v>105</v>
      </c>
      <c r="E20" s="13">
        <v>2000</v>
      </c>
      <c r="F20" s="24" t="s">
        <v>512</v>
      </c>
      <c r="G20" s="25">
        <v>90.51428571428572</v>
      </c>
      <c r="H20" s="25">
        <v>219.48</v>
      </c>
      <c r="I20" s="26" t="s">
        <v>513</v>
      </c>
      <c r="J20" s="27" t="s">
        <v>514</v>
      </c>
    </row>
    <row r="21" spans="2:10" x14ac:dyDescent="0.2">
      <c r="B21" s="13">
        <v>23769520</v>
      </c>
      <c r="C21" s="15" t="s">
        <v>76</v>
      </c>
      <c r="D21" s="13" t="s">
        <v>105</v>
      </c>
      <c r="E21" s="13">
        <v>144</v>
      </c>
      <c r="F21" s="24" t="s">
        <v>515</v>
      </c>
      <c r="G21" s="25">
        <v>88.902777777777786</v>
      </c>
      <c r="H21" s="25">
        <v>106.68</v>
      </c>
      <c r="I21" s="26" t="s">
        <v>516</v>
      </c>
      <c r="J21" s="27" t="s">
        <v>76</v>
      </c>
    </row>
    <row r="22" spans="2:10" x14ac:dyDescent="0.2">
      <c r="B22" s="13" t="s">
        <v>35</v>
      </c>
      <c r="C22" s="15" t="s">
        <v>77</v>
      </c>
      <c r="D22" s="13" t="s">
        <v>106</v>
      </c>
      <c r="E22" s="13">
        <v>100</v>
      </c>
      <c r="F22" s="24" t="s">
        <v>505</v>
      </c>
      <c r="G22" s="25">
        <v>24.833333333333332</v>
      </c>
      <c r="H22" s="25">
        <v>45.1</v>
      </c>
      <c r="I22" s="26" t="s">
        <v>517</v>
      </c>
      <c r="J22" s="27" t="s">
        <v>518</v>
      </c>
    </row>
    <row r="23" spans="2:10" x14ac:dyDescent="0.2">
      <c r="B23" s="13">
        <v>435532</v>
      </c>
      <c r="C23" s="16" t="s">
        <v>78</v>
      </c>
      <c r="D23" s="13" t="s">
        <v>107</v>
      </c>
      <c r="E23" s="13">
        <v>1</v>
      </c>
      <c r="F23" s="24" t="s">
        <v>519</v>
      </c>
      <c r="G23" s="25">
        <v>29.842857142857145</v>
      </c>
      <c r="H23" s="25">
        <v>57.73</v>
      </c>
      <c r="I23" s="26" t="s">
        <v>520</v>
      </c>
      <c r="J23" s="27" t="s">
        <v>78</v>
      </c>
    </row>
    <row r="24" spans="2:10" x14ac:dyDescent="0.2">
      <c r="B24" s="13" t="s">
        <v>36</v>
      </c>
      <c r="C24" s="16" t="s">
        <v>79</v>
      </c>
      <c r="D24" s="13" t="s">
        <v>107</v>
      </c>
      <c r="E24" s="13">
        <v>1</v>
      </c>
      <c r="F24" s="24" t="s">
        <v>502</v>
      </c>
      <c r="G24" s="25">
        <v>13.166666666666668</v>
      </c>
      <c r="H24" s="25">
        <v>17.100000000000001</v>
      </c>
      <c r="I24" s="26" t="s">
        <v>521</v>
      </c>
      <c r="J24" s="27" t="s">
        <v>522</v>
      </c>
    </row>
    <row r="25" spans="2:10" x14ac:dyDescent="0.2">
      <c r="B25" s="13" t="s">
        <v>37</v>
      </c>
      <c r="C25" s="16" t="s">
        <v>80</v>
      </c>
      <c r="D25" s="13" t="s">
        <v>106</v>
      </c>
      <c r="E25" s="13">
        <v>500</v>
      </c>
      <c r="F25" s="24" t="s">
        <v>523</v>
      </c>
      <c r="G25" s="25">
        <v>22.72</v>
      </c>
      <c r="H25" s="25">
        <v>27.9</v>
      </c>
      <c r="I25" s="26" t="s">
        <v>853</v>
      </c>
      <c r="J25" s="27" t="s">
        <v>857</v>
      </c>
    </row>
    <row r="26" spans="2:10" x14ac:dyDescent="0.2">
      <c r="B26" s="13" t="s">
        <v>39</v>
      </c>
      <c r="C26" s="16" t="s">
        <v>81</v>
      </c>
      <c r="D26" s="13" t="s">
        <v>107</v>
      </c>
      <c r="E26" s="13">
        <v>1</v>
      </c>
      <c r="F26" s="20" t="s">
        <v>524</v>
      </c>
      <c r="G26" s="21">
        <v>47.981818181818177</v>
      </c>
      <c r="H26" s="21">
        <v>63.92</v>
      </c>
      <c r="I26" s="22" t="s">
        <v>525</v>
      </c>
      <c r="J26" s="23" t="s">
        <v>526</v>
      </c>
    </row>
    <row r="27" spans="2:10" x14ac:dyDescent="0.2">
      <c r="B27" s="13">
        <v>22028556</v>
      </c>
      <c r="C27" s="16" t="s">
        <v>82</v>
      </c>
      <c r="D27" s="13" t="s">
        <v>106</v>
      </c>
      <c r="E27" s="13">
        <v>50</v>
      </c>
      <c r="F27" s="20" t="s">
        <v>527</v>
      </c>
      <c r="G27" s="21">
        <v>1.7142857142857144</v>
      </c>
      <c r="H27" s="21">
        <v>4.47</v>
      </c>
      <c r="I27" s="22" t="s">
        <v>528</v>
      </c>
      <c r="J27" s="23" t="s">
        <v>529</v>
      </c>
    </row>
    <row r="28" spans="2:10" x14ac:dyDescent="0.2">
      <c r="B28" s="13" t="s">
        <v>40</v>
      </c>
      <c r="C28" s="16" t="s">
        <v>83</v>
      </c>
      <c r="D28" s="13" t="s">
        <v>107</v>
      </c>
      <c r="E28" s="13">
        <v>100</v>
      </c>
      <c r="F28" s="20" t="s">
        <v>530</v>
      </c>
      <c r="G28" s="21">
        <v>44.871794871794869</v>
      </c>
      <c r="H28" s="21">
        <v>79.19</v>
      </c>
      <c r="I28" s="22" t="s">
        <v>531</v>
      </c>
      <c r="J28" s="23" t="s">
        <v>532</v>
      </c>
    </row>
    <row r="29" spans="2:10" x14ac:dyDescent="0.2">
      <c r="B29" s="13" t="s">
        <v>41</v>
      </c>
      <c r="C29" s="16" t="s">
        <v>84</v>
      </c>
      <c r="D29" s="13" t="s">
        <v>106</v>
      </c>
      <c r="E29" s="13">
        <v>280</v>
      </c>
      <c r="F29" s="20" t="s">
        <v>533</v>
      </c>
      <c r="G29" s="21">
        <v>2.6923076923076925</v>
      </c>
      <c r="H29" s="21">
        <v>12.99</v>
      </c>
      <c r="I29" s="22" t="s">
        <v>534</v>
      </c>
      <c r="J29" s="23" t="s">
        <v>535</v>
      </c>
    </row>
    <row r="30" spans="2:10" x14ac:dyDescent="0.2">
      <c r="B30" s="13" t="s">
        <v>42</v>
      </c>
      <c r="C30" s="16" t="s">
        <v>85</v>
      </c>
      <c r="D30" s="13" t="s">
        <v>107</v>
      </c>
      <c r="E30" s="13">
        <v>1</v>
      </c>
      <c r="F30" s="20" t="s">
        <v>502</v>
      </c>
      <c r="G30" s="21">
        <v>85.730769230769241</v>
      </c>
      <c r="H30" s="21">
        <v>121.82</v>
      </c>
      <c r="I30" s="22" t="s">
        <v>536</v>
      </c>
      <c r="J30" s="23" t="s">
        <v>537</v>
      </c>
    </row>
    <row r="31" spans="2:10" x14ac:dyDescent="0.2">
      <c r="B31" s="13" t="s">
        <v>43</v>
      </c>
      <c r="C31" s="16" t="s">
        <v>86</v>
      </c>
      <c r="D31" s="13" t="s">
        <v>105</v>
      </c>
      <c r="E31" s="13">
        <v>4</v>
      </c>
      <c r="F31" s="20" t="s">
        <v>512</v>
      </c>
      <c r="G31" s="21">
        <v>38.516666666666666</v>
      </c>
      <c r="H31" s="21">
        <v>146.82</v>
      </c>
      <c r="I31" s="22" t="s">
        <v>320</v>
      </c>
      <c r="J31" s="23" t="s">
        <v>538</v>
      </c>
    </row>
    <row r="32" spans="2:10" x14ac:dyDescent="0.2">
      <c r="B32" s="13" t="s">
        <v>44</v>
      </c>
      <c r="C32" s="16" t="s">
        <v>87</v>
      </c>
      <c r="D32" s="13" t="s">
        <v>105</v>
      </c>
      <c r="E32" s="13">
        <v>1000</v>
      </c>
      <c r="F32" s="20" t="s">
        <v>539</v>
      </c>
      <c r="G32" s="21">
        <v>11.858974358974358</v>
      </c>
      <c r="H32" s="21">
        <v>24.64</v>
      </c>
      <c r="I32" s="22" t="s">
        <v>44</v>
      </c>
      <c r="J32" s="23" t="s">
        <v>393</v>
      </c>
    </row>
    <row r="33" spans="2:10" x14ac:dyDescent="0.2">
      <c r="B33" s="13" t="s">
        <v>45</v>
      </c>
      <c r="C33" s="16" t="s">
        <v>88</v>
      </c>
      <c r="D33" s="13" t="s">
        <v>108</v>
      </c>
      <c r="E33" s="13">
        <v>250</v>
      </c>
      <c r="F33" s="20" t="s">
        <v>512</v>
      </c>
      <c r="G33" s="21">
        <v>55.300000000000004</v>
      </c>
      <c r="H33" s="21">
        <v>240.56</v>
      </c>
      <c r="I33" s="22" t="s">
        <v>45</v>
      </c>
      <c r="J33" s="23" t="s">
        <v>540</v>
      </c>
    </row>
    <row r="34" spans="2:10" x14ac:dyDescent="0.2">
      <c r="B34" s="13" t="s">
        <v>46</v>
      </c>
      <c r="C34" s="16" t="s">
        <v>89</v>
      </c>
      <c r="D34" s="13" t="s">
        <v>106</v>
      </c>
      <c r="E34" s="13">
        <v>960</v>
      </c>
      <c r="F34" s="20" t="s">
        <v>506</v>
      </c>
      <c r="G34" s="21">
        <v>59.733333333333341</v>
      </c>
      <c r="H34" s="21">
        <v>287.06</v>
      </c>
      <c r="I34" s="22" t="s">
        <v>507</v>
      </c>
      <c r="J34" s="23" t="s">
        <v>508</v>
      </c>
    </row>
    <row r="35" spans="2:10" x14ac:dyDescent="0.2">
      <c r="B35" s="13" t="s">
        <v>47</v>
      </c>
      <c r="C35" s="16" t="s">
        <v>90</v>
      </c>
      <c r="D35" s="13" t="s">
        <v>106</v>
      </c>
      <c r="E35" s="13">
        <v>576</v>
      </c>
      <c r="F35" s="20" t="s">
        <v>495</v>
      </c>
      <c r="G35" s="21">
        <v>175.21666666666667</v>
      </c>
      <c r="H35" s="21">
        <v>239.38</v>
      </c>
      <c r="I35" s="22" t="s">
        <v>541</v>
      </c>
      <c r="J35" s="23" t="s">
        <v>542</v>
      </c>
    </row>
    <row r="36" spans="2:10" x14ac:dyDescent="0.2">
      <c r="B36" s="13" t="s">
        <v>48</v>
      </c>
      <c r="C36" s="16" t="s">
        <v>91</v>
      </c>
      <c r="D36" s="13" t="s">
        <v>106</v>
      </c>
      <c r="E36" s="13">
        <v>576</v>
      </c>
      <c r="F36" s="20" t="s">
        <v>506</v>
      </c>
      <c r="G36" s="21">
        <v>44.107692307692311</v>
      </c>
      <c r="H36" s="21">
        <v>186.27</v>
      </c>
      <c r="I36" s="22" t="s">
        <v>543</v>
      </c>
      <c r="J36" s="23" t="s">
        <v>544</v>
      </c>
    </row>
    <row r="37" spans="2:10" x14ac:dyDescent="0.2">
      <c r="B37" s="13" t="s">
        <v>49</v>
      </c>
      <c r="C37" s="16" t="s">
        <v>92</v>
      </c>
      <c r="D37" s="13" t="s">
        <v>106</v>
      </c>
      <c r="E37" s="13">
        <v>100</v>
      </c>
      <c r="F37" s="20" t="s">
        <v>545</v>
      </c>
      <c r="G37" s="21">
        <v>105.9390243902439</v>
      </c>
      <c r="H37" s="21">
        <v>174.38</v>
      </c>
      <c r="I37" s="22" t="s">
        <v>546</v>
      </c>
      <c r="J37" s="23" t="s">
        <v>547</v>
      </c>
    </row>
    <row r="38" spans="2:10" x14ac:dyDescent="0.2">
      <c r="B38" s="13" t="s">
        <v>50</v>
      </c>
      <c r="C38" s="16" t="s">
        <v>93</v>
      </c>
      <c r="D38" s="13" t="s">
        <v>106</v>
      </c>
      <c r="E38" s="13">
        <v>100</v>
      </c>
      <c r="F38" s="20" t="s">
        <v>545</v>
      </c>
      <c r="G38" s="21">
        <v>105.9390243902439</v>
      </c>
      <c r="H38" s="21">
        <v>174.38</v>
      </c>
      <c r="I38" s="22" t="s">
        <v>548</v>
      </c>
      <c r="J38" s="23" t="s">
        <v>549</v>
      </c>
    </row>
    <row r="39" spans="2:10" x14ac:dyDescent="0.2">
      <c r="B39" s="13" t="s">
        <v>38</v>
      </c>
      <c r="C39" s="16" t="s">
        <v>94</v>
      </c>
      <c r="D39" s="13" t="s">
        <v>106</v>
      </c>
      <c r="E39" s="13">
        <v>500</v>
      </c>
      <c r="F39" s="20" t="s">
        <v>550</v>
      </c>
      <c r="G39" s="21">
        <v>9.4727272727272727</v>
      </c>
      <c r="H39" s="21">
        <v>63.46</v>
      </c>
      <c r="I39" s="22" t="s">
        <v>38</v>
      </c>
      <c r="J39" s="23" t="s">
        <v>551</v>
      </c>
    </row>
    <row r="40" spans="2:10" x14ac:dyDescent="0.2">
      <c r="B40" s="13" t="s">
        <v>51</v>
      </c>
      <c r="C40" s="16" t="s">
        <v>95</v>
      </c>
      <c r="D40" s="13" t="s">
        <v>105</v>
      </c>
      <c r="E40" s="13">
        <v>200</v>
      </c>
      <c r="F40" s="20" t="s">
        <v>552</v>
      </c>
      <c r="G40" s="21">
        <v>7.8857142857142852</v>
      </c>
      <c r="H40" s="21">
        <v>22.66</v>
      </c>
      <c r="I40" s="22" t="s">
        <v>51</v>
      </c>
      <c r="J40" s="23" t="s">
        <v>553</v>
      </c>
    </row>
    <row r="41" spans="2:10" x14ac:dyDescent="0.2">
      <c r="B41" s="13" t="s">
        <v>52</v>
      </c>
      <c r="C41" s="16" t="s">
        <v>96</v>
      </c>
      <c r="D41" s="13" t="s">
        <v>105</v>
      </c>
      <c r="E41" s="13">
        <v>200</v>
      </c>
      <c r="F41" s="20" t="s">
        <v>554</v>
      </c>
      <c r="G41" s="21">
        <v>292</v>
      </c>
      <c r="H41" s="21">
        <v>419.03</v>
      </c>
      <c r="I41" s="22" t="s">
        <v>52</v>
      </c>
      <c r="J41" s="23" t="s">
        <v>555</v>
      </c>
    </row>
    <row r="42" spans="2:10" x14ac:dyDescent="0.2">
      <c r="B42" s="13" t="s">
        <v>53</v>
      </c>
      <c r="C42" s="16" t="s">
        <v>97</v>
      </c>
      <c r="D42" s="13" t="s">
        <v>108</v>
      </c>
      <c r="E42" s="13">
        <v>100</v>
      </c>
      <c r="F42" s="20" t="s">
        <v>505</v>
      </c>
      <c r="G42" s="21">
        <v>123.73076923076923</v>
      </c>
      <c r="H42" s="21">
        <v>171.63</v>
      </c>
      <c r="I42" s="22" t="s">
        <v>556</v>
      </c>
      <c r="J42" s="23" t="s">
        <v>557</v>
      </c>
    </row>
    <row r="43" spans="2:10" x14ac:dyDescent="0.2">
      <c r="B43" s="13" t="s">
        <v>54</v>
      </c>
      <c r="C43" s="16" t="s">
        <v>98</v>
      </c>
      <c r="D43" s="13" t="s">
        <v>108</v>
      </c>
      <c r="E43" s="13">
        <v>100</v>
      </c>
      <c r="F43" s="20" t="s">
        <v>505</v>
      </c>
      <c r="G43" s="21">
        <v>17.296416938110749</v>
      </c>
      <c r="H43" s="21">
        <v>19.850000000000001</v>
      </c>
      <c r="I43" s="22" t="s">
        <v>854</v>
      </c>
      <c r="J43" s="23" t="s">
        <v>558</v>
      </c>
    </row>
    <row r="44" spans="2:10" x14ac:dyDescent="0.2">
      <c r="B44" s="13" t="s">
        <v>55</v>
      </c>
      <c r="C44" s="16" t="s">
        <v>99</v>
      </c>
      <c r="D44" s="13" t="s">
        <v>108</v>
      </c>
      <c r="E44" s="13">
        <v>100</v>
      </c>
      <c r="F44" s="20" t="s">
        <v>502</v>
      </c>
      <c r="G44" s="21">
        <v>115.31645569620252</v>
      </c>
      <c r="H44" s="21">
        <v>169.41</v>
      </c>
      <c r="I44" s="22" t="s">
        <v>559</v>
      </c>
      <c r="J44" s="23" t="s">
        <v>560</v>
      </c>
    </row>
    <row r="45" spans="2:10" x14ac:dyDescent="0.2">
      <c r="B45" s="13" t="s">
        <v>56</v>
      </c>
      <c r="C45" s="16" t="s">
        <v>100</v>
      </c>
      <c r="D45" s="13" t="s">
        <v>108</v>
      </c>
      <c r="E45" s="13">
        <v>100</v>
      </c>
      <c r="F45" s="20" t="s">
        <v>505</v>
      </c>
      <c r="G45" s="21">
        <v>16.658959537572255</v>
      </c>
      <c r="H45" s="21">
        <v>20.95</v>
      </c>
      <c r="I45" s="22" t="s">
        <v>561</v>
      </c>
      <c r="J45" s="23" t="s">
        <v>562</v>
      </c>
    </row>
    <row r="46" spans="2:10" x14ac:dyDescent="0.2">
      <c r="B46" s="13" t="s">
        <v>57</v>
      </c>
      <c r="C46" s="16" t="s">
        <v>101</v>
      </c>
      <c r="D46" s="13" t="s">
        <v>105</v>
      </c>
      <c r="E46" s="13">
        <v>1000</v>
      </c>
      <c r="F46" s="20" t="s">
        <v>563</v>
      </c>
      <c r="G46" s="21">
        <v>206.99999999999997</v>
      </c>
      <c r="H46" s="21">
        <v>327.9</v>
      </c>
      <c r="I46" s="22" t="s">
        <v>516</v>
      </c>
      <c r="J46" s="23" t="s">
        <v>101</v>
      </c>
    </row>
    <row r="47" spans="2:10" x14ac:dyDescent="0.2">
      <c r="B47" s="13" t="s">
        <v>58</v>
      </c>
      <c r="C47" s="16" t="s">
        <v>102</v>
      </c>
      <c r="D47" s="13" t="s">
        <v>105</v>
      </c>
      <c r="E47" s="13">
        <v>1000</v>
      </c>
      <c r="F47" s="20" t="s">
        <v>563</v>
      </c>
      <c r="G47" s="21">
        <v>249.375</v>
      </c>
      <c r="H47" s="21">
        <v>332.5</v>
      </c>
      <c r="I47" s="22" t="s">
        <v>516</v>
      </c>
      <c r="J47" s="23" t="s">
        <v>102</v>
      </c>
    </row>
    <row r="48" spans="2:10" x14ac:dyDescent="0.2">
      <c r="B48" s="13" t="s">
        <v>59</v>
      </c>
      <c r="C48" s="16" t="s">
        <v>103</v>
      </c>
      <c r="D48" s="13" t="s">
        <v>108</v>
      </c>
      <c r="E48" s="13">
        <v>100</v>
      </c>
      <c r="F48" s="20" t="s">
        <v>545</v>
      </c>
      <c r="G48" s="21">
        <v>41.1</v>
      </c>
      <c r="H48" s="21">
        <v>54.8</v>
      </c>
      <c r="I48" s="22" t="s">
        <v>516</v>
      </c>
      <c r="J48" s="23" t="s">
        <v>103</v>
      </c>
    </row>
    <row r="49" spans="2:10" x14ac:dyDescent="0.2">
      <c r="B49" s="13" t="s">
        <v>60</v>
      </c>
      <c r="C49" s="16" t="s">
        <v>104</v>
      </c>
      <c r="D49" s="13" t="s">
        <v>108</v>
      </c>
      <c r="E49" s="13">
        <v>100</v>
      </c>
      <c r="F49" s="20" t="s">
        <v>505</v>
      </c>
      <c r="G49" s="21">
        <v>19.783333333333331</v>
      </c>
      <c r="H49" s="21">
        <v>38.61</v>
      </c>
      <c r="I49" s="22" t="s">
        <v>60</v>
      </c>
      <c r="J49" s="23" t="s">
        <v>564</v>
      </c>
    </row>
    <row r="50" spans="2:10" x14ac:dyDescent="0.2">
      <c r="B50" s="13">
        <v>19598</v>
      </c>
      <c r="C50" s="16" t="s">
        <v>447</v>
      </c>
      <c r="D50" s="13" t="s">
        <v>105</v>
      </c>
      <c r="E50" s="13">
        <v>250</v>
      </c>
      <c r="F50" s="20" t="s">
        <v>565</v>
      </c>
      <c r="G50" s="21">
        <v>298.46153846153845</v>
      </c>
      <c r="H50" s="21">
        <v>323.33</v>
      </c>
      <c r="I50" s="22" t="s">
        <v>516</v>
      </c>
      <c r="J50" s="23" t="s">
        <v>447</v>
      </c>
    </row>
    <row r="51" spans="2:10" ht="25.05" x14ac:dyDescent="0.2">
      <c r="B51" s="13" t="s">
        <v>61</v>
      </c>
      <c r="C51" s="16" t="s">
        <v>448</v>
      </c>
      <c r="D51" s="13" t="s">
        <v>105</v>
      </c>
      <c r="E51" s="13">
        <v>100</v>
      </c>
      <c r="F51" s="20" t="s">
        <v>545</v>
      </c>
      <c r="G51" s="21">
        <v>88.283333333333331</v>
      </c>
      <c r="H51" s="21">
        <v>208.34</v>
      </c>
      <c r="I51" s="22" t="s">
        <v>61</v>
      </c>
      <c r="J51" s="23" t="s">
        <v>566</v>
      </c>
    </row>
    <row r="52" spans="2:10" ht="25.05" x14ac:dyDescent="0.2">
      <c r="B52" s="13" t="s">
        <v>62</v>
      </c>
      <c r="C52" s="16" t="s">
        <v>449</v>
      </c>
      <c r="D52" s="13" t="s">
        <v>105</v>
      </c>
      <c r="E52" s="13">
        <v>3</v>
      </c>
      <c r="F52" s="20" t="s">
        <v>567</v>
      </c>
      <c r="G52" s="21">
        <v>30.133333333333333</v>
      </c>
      <c r="H52" s="21">
        <v>111.17</v>
      </c>
      <c r="I52" s="22" t="s">
        <v>62</v>
      </c>
      <c r="J52" s="23" t="s">
        <v>568</v>
      </c>
    </row>
    <row r="53" spans="2:10" ht="25.05" x14ac:dyDescent="0.2">
      <c r="B53" s="13">
        <v>372788</v>
      </c>
      <c r="C53" s="16" t="s">
        <v>450</v>
      </c>
      <c r="D53" s="13" t="s">
        <v>105</v>
      </c>
      <c r="E53" s="13">
        <v>48</v>
      </c>
      <c r="F53" s="20" t="s">
        <v>569</v>
      </c>
      <c r="G53" s="21">
        <v>68.285714285714292</v>
      </c>
      <c r="H53" s="21">
        <v>167.32</v>
      </c>
      <c r="I53" s="22" t="s">
        <v>570</v>
      </c>
      <c r="J53" s="23" t="s">
        <v>571</v>
      </c>
    </row>
    <row r="54" spans="2:10" x14ac:dyDescent="0.2">
      <c r="B54" s="13">
        <v>372790</v>
      </c>
      <c r="C54" s="16" t="s">
        <v>451</v>
      </c>
      <c r="D54" s="13" t="s">
        <v>105</v>
      </c>
      <c r="E54" s="13">
        <v>48</v>
      </c>
      <c r="F54" s="20" t="s">
        <v>569</v>
      </c>
      <c r="G54" s="21">
        <v>63.885714285714286</v>
      </c>
      <c r="H54" s="21">
        <v>151.21</v>
      </c>
      <c r="I54" s="22" t="s">
        <v>572</v>
      </c>
      <c r="J54" s="23" t="s">
        <v>573</v>
      </c>
    </row>
    <row r="55" spans="2:10" x14ac:dyDescent="0.2">
      <c r="B55" s="13">
        <v>372786</v>
      </c>
      <c r="C55" s="16" t="s">
        <v>452</v>
      </c>
      <c r="D55" s="13" t="s">
        <v>105</v>
      </c>
      <c r="E55" s="13">
        <v>24</v>
      </c>
      <c r="F55" s="20" t="s">
        <v>574</v>
      </c>
      <c r="G55" s="21">
        <v>48.457142857142863</v>
      </c>
      <c r="H55" s="21">
        <v>145.09</v>
      </c>
      <c r="I55" s="22" t="s">
        <v>575</v>
      </c>
      <c r="J55" s="23" t="s">
        <v>576</v>
      </c>
    </row>
    <row r="56" spans="2:10" ht="25.05" x14ac:dyDescent="0.2">
      <c r="B56" s="13" t="s">
        <v>63</v>
      </c>
      <c r="C56" s="16" t="s">
        <v>453</v>
      </c>
      <c r="D56" s="13" t="s">
        <v>105</v>
      </c>
      <c r="E56" s="13">
        <v>1000</v>
      </c>
      <c r="F56" s="20" t="s">
        <v>577</v>
      </c>
      <c r="G56" s="21">
        <v>79.900000000000006</v>
      </c>
      <c r="H56" s="21">
        <v>268.76</v>
      </c>
      <c r="I56" s="22" t="s">
        <v>63</v>
      </c>
      <c r="J56" s="23" t="s">
        <v>578</v>
      </c>
    </row>
    <row r="57" spans="2:10" x14ac:dyDescent="0.2">
      <c r="B57" s="13" t="s">
        <v>64</v>
      </c>
      <c r="C57" s="16" t="s">
        <v>454</v>
      </c>
      <c r="D57" s="13" t="s">
        <v>108</v>
      </c>
      <c r="E57" s="13">
        <v>30</v>
      </c>
      <c r="F57" s="20" t="s">
        <v>579</v>
      </c>
      <c r="G57" s="21">
        <v>312.64285714285717</v>
      </c>
      <c r="H57" s="21">
        <v>397.65</v>
      </c>
      <c r="I57" s="22" t="s">
        <v>580</v>
      </c>
      <c r="J57" s="23" t="s">
        <v>581</v>
      </c>
    </row>
    <row r="58" spans="2:10" x14ac:dyDescent="0.2">
      <c r="B58" s="13" t="s">
        <v>65</v>
      </c>
      <c r="C58" s="16" t="s">
        <v>455</v>
      </c>
      <c r="D58" s="13" t="s">
        <v>106</v>
      </c>
      <c r="E58" s="13">
        <v>3840</v>
      </c>
      <c r="F58" s="20" t="s">
        <v>582</v>
      </c>
      <c r="G58" s="21">
        <v>62.042857142857144</v>
      </c>
      <c r="H58" s="21">
        <v>81.41</v>
      </c>
      <c r="I58" s="22" t="s">
        <v>583</v>
      </c>
      <c r="J58" s="23" t="s">
        <v>584</v>
      </c>
    </row>
    <row r="59" spans="2:10" ht="25.05" x14ac:dyDescent="0.2">
      <c r="B59" s="13" t="s">
        <v>66</v>
      </c>
      <c r="C59" s="16" t="s">
        <v>456</v>
      </c>
      <c r="D59" s="13" t="s">
        <v>106</v>
      </c>
      <c r="E59" s="13">
        <v>20</v>
      </c>
      <c r="F59" s="20" t="s">
        <v>530</v>
      </c>
      <c r="G59" s="21">
        <v>13</v>
      </c>
      <c r="H59" s="21">
        <v>27.37</v>
      </c>
      <c r="I59" s="22" t="s">
        <v>585</v>
      </c>
      <c r="J59" s="23" t="s">
        <v>586</v>
      </c>
    </row>
    <row r="60" spans="2:10" x14ac:dyDescent="0.2">
      <c r="B60" s="13">
        <v>501713100</v>
      </c>
      <c r="C60" s="15" t="s">
        <v>423</v>
      </c>
      <c r="D60" s="13" t="s">
        <v>107</v>
      </c>
      <c r="E60" s="13">
        <v>1</v>
      </c>
      <c r="F60" s="24" t="s">
        <v>587</v>
      </c>
      <c r="G60" s="25">
        <v>133.19444444444446</v>
      </c>
      <c r="H60" s="25">
        <v>181.07</v>
      </c>
      <c r="I60" s="26" t="s">
        <v>588</v>
      </c>
      <c r="J60" s="27" t="s">
        <v>589</v>
      </c>
    </row>
    <row r="61" spans="2:10" x14ac:dyDescent="0.2">
      <c r="B61" s="13" t="s">
        <v>375</v>
      </c>
      <c r="C61" s="15" t="s">
        <v>392</v>
      </c>
      <c r="D61" s="13" t="s">
        <v>106</v>
      </c>
      <c r="E61" s="13">
        <v>12</v>
      </c>
      <c r="F61" s="24" t="s">
        <v>590</v>
      </c>
      <c r="G61" s="25">
        <v>31.280487804878049</v>
      </c>
      <c r="H61" s="25">
        <v>31.87</v>
      </c>
      <c r="I61" s="26" t="s">
        <v>375</v>
      </c>
      <c r="J61" s="27" t="s">
        <v>392</v>
      </c>
    </row>
    <row r="62" spans="2:10" x14ac:dyDescent="0.2">
      <c r="B62" s="13">
        <v>666424</v>
      </c>
      <c r="C62" s="15" t="s">
        <v>298</v>
      </c>
      <c r="D62" s="13" t="s">
        <v>107</v>
      </c>
      <c r="E62" s="13">
        <v>1</v>
      </c>
      <c r="F62" s="24" t="s">
        <v>502</v>
      </c>
      <c r="G62" s="25">
        <v>76.350000000000009</v>
      </c>
      <c r="H62" s="25">
        <v>122.33</v>
      </c>
      <c r="I62" s="26" t="s">
        <v>855</v>
      </c>
      <c r="J62" s="27" t="s">
        <v>591</v>
      </c>
    </row>
    <row r="63" spans="2:10" x14ac:dyDescent="0.2">
      <c r="B63" s="12" t="s">
        <v>301</v>
      </c>
      <c r="C63" s="14" t="s">
        <v>292</v>
      </c>
      <c r="D63" s="12" t="s">
        <v>105</v>
      </c>
      <c r="E63" s="12">
        <v>15</v>
      </c>
      <c r="F63" s="20" t="s">
        <v>592</v>
      </c>
      <c r="G63" s="21">
        <v>103.46670739156994</v>
      </c>
      <c r="H63" s="21">
        <v>329.58</v>
      </c>
      <c r="I63" s="22" t="s">
        <v>593</v>
      </c>
      <c r="J63" s="23" t="s">
        <v>594</v>
      </c>
    </row>
    <row r="64" spans="2:10" x14ac:dyDescent="0.2">
      <c r="B64" s="13" t="s">
        <v>140</v>
      </c>
      <c r="C64" s="15" t="s">
        <v>146</v>
      </c>
      <c r="D64" s="13" t="s">
        <v>105</v>
      </c>
      <c r="E64" s="13">
        <v>250</v>
      </c>
      <c r="F64" s="24" t="s">
        <v>595</v>
      </c>
      <c r="G64" s="25">
        <v>194.29333333333332</v>
      </c>
      <c r="H64" s="25">
        <v>512.51</v>
      </c>
      <c r="I64" s="26" t="s">
        <v>596</v>
      </c>
      <c r="J64" s="27" t="s">
        <v>597</v>
      </c>
    </row>
    <row r="65" spans="2:10" x14ac:dyDescent="0.2">
      <c r="B65" s="13" t="s">
        <v>458</v>
      </c>
      <c r="C65" s="15" t="s">
        <v>148</v>
      </c>
      <c r="D65" s="13" t="s">
        <v>107</v>
      </c>
      <c r="E65" s="13">
        <v>1</v>
      </c>
      <c r="F65" s="24" t="s">
        <v>598</v>
      </c>
      <c r="G65" s="25">
        <v>30.06451612903226</v>
      </c>
      <c r="H65" s="25">
        <v>37.619999999999997</v>
      </c>
      <c r="I65" s="26" t="s">
        <v>599</v>
      </c>
      <c r="J65" s="27" t="s">
        <v>148</v>
      </c>
    </row>
    <row r="66" spans="2:10" x14ac:dyDescent="0.2">
      <c r="B66" s="13" t="s">
        <v>141</v>
      </c>
      <c r="C66" s="15" t="s">
        <v>154</v>
      </c>
      <c r="D66" s="13" t="s">
        <v>106</v>
      </c>
      <c r="E66" s="13">
        <v>500</v>
      </c>
      <c r="F66" s="24" t="s">
        <v>550</v>
      </c>
      <c r="G66" s="25">
        <v>16.581818181818178</v>
      </c>
      <c r="H66" s="25">
        <v>61.42</v>
      </c>
      <c r="I66" s="26" t="s">
        <v>600</v>
      </c>
      <c r="J66" s="27" t="s">
        <v>601</v>
      </c>
    </row>
    <row r="67" spans="2:10" x14ac:dyDescent="0.2">
      <c r="B67" s="13" t="s">
        <v>459</v>
      </c>
      <c r="C67" s="15" t="s">
        <v>460</v>
      </c>
      <c r="D67" s="13" t="s">
        <v>106</v>
      </c>
      <c r="E67" s="13">
        <v>200</v>
      </c>
      <c r="F67" s="24" t="s">
        <v>552</v>
      </c>
      <c r="G67" s="25">
        <v>10.342857142857143</v>
      </c>
      <c r="H67" s="25">
        <v>29.53</v>
      </c>
      <c r="I67" s="26" t="s">
        <v>602</v>
      </c>
      <c r="J67" s="27" t="s">
        <v>603</v>
      </c>
    </row>
  </sheetData>
  <sheetProtection algorithmName="SHA-512" hashValue="df2NUmZ8cb7wR0HNh46O9noBV642/i7/NGsHV3VoJRQhRIV6PyKdvQQLFa9NoS3GjhM2Hg2TTfwRveTgd2Eekg==" saltValue="lDTCZAKYDiUAH9Mo9Sr/IA==" spinCount="100000" sheet="1" objects="1" scenarios="1"/>
  <mergeCells count="5">
    <mergeCell ref="F2:F3"/>
    <mergeCell ref="G2:J3"/>
    <mergeCell ref="G4:H4"/>
    <mergeCell ref="B6:J6"/>
    <mergeCell ref="G8:J8"/>
  </mergeCells>
  <phoneticPr fontId="7" type="noConversion"/>
  <conditionalFormatting sqref="G4">
    <cfRule type="cellIs" dxfId="23" priority="1" operator="greaterThan">
      <formula>0.95</formula>
    </cfRule>
    <cfRule type="cellIs" dxfId="22" priority="2" operator="lessThan">
      <formula>0.95</formula>
    </cfRule>
  </conditionalFormatting>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1AB83-0E9B-45C7-866A-8365404D4980}">
  <sheetPr>
    <tabColor theme="4"/>
  </sheetPr>
  <dimension ref="B2:J24"/>
  <sheetViews>
    <sheetView showGridLines="0" workbookViewId="0">
      <pane ySplit="9" topLeftCell="A10" activePane="bottomLeft" state="frozen"/>
      <selection activeCell="C23" sqref="C23:D23"/>
      <selection pane="bottomLeft" activeCell="I20" sqref="I20"/>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111</v>
      </c>
      <c r="F4" s="17" t="s">
        <v>110</v>
      </c>
      <c r="G4" s="40">
        <f>COUNTIF($G$10:$G$24,"&gt;0")/COUNT($G$10:$G$24)</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112</v>
      </c>
      <c r="C10" s="14" t="s">
        <v>124</v>
      </c>
      <c r="D10" s="12" t="s">
        <v>107</v>
      </c>
      <c r="E10" s="12">
        <v>1</v>
      </c>
      <c r="F10" s="20" t="s">
        <v>502</v>
      </c>
      <c r="G10" s="21">
        <v>957.2380952380953</v>
      </c>
      <c r="H10" s="21">
        <v>1225.6500000000001</v>
      </c>
      <c r="I10" s="22" t="s">
        <v>602</v>
      </c>
      <c r="J10" s="23" t="s">
        <v>124</v>
      </c>
    </row>
    <row r="11" spans="2:10" x14ac:dyDescent="0.2">
      <c r="B11" s="13" t="s">
        <v>113</v>
      </c>
      <c r="C11" s="15" t="s">
        <v>125</v>
      </c>
      <c r="D11" s="13" t="s">
        <v>107</v>
      </c>
      <c r="E11" s="13">
        <v>1</v>
      </c>
      <c r="F11" s="24" t="s">
        <v>502</v>
      </c>
      <c r="G11" s="25">
        <v>265.81428571428575</v>
      </c>
      <c r="H11" s="25">
        <v>320.12</v>
      </c>
      <c r="I11" s="26" t="s">
        <v>113</v>
      </c>
      <c r="J11" s="27" t="s">
        <v>125</v>
      </c>
    </row>
    <row r="12" spans="2:10" x14ac:dyDescent="0.2">
      <c r="B12" s="13">
        <v>4346906</v>
      </c>
      <c r="C12" s="15" t="s">
        <v>126</v>
      </c>
      <c r="D12" s="13" t="s">
        <v>107</v>
      </c>
      <c r="E12" s="13">
        <v>1</v>
      </c>
      <c r="F12" s="24" t="s">
        <v>530</v>
      </c>
      <c r="G12" s="25">
        <v>30.050000000000004</v>
      </c>
      <c r="H12" s="25">
        <v>65.98</v>
      </c>
      <c r="I12" s="26" t="s">
        <v>604</v>
      </c>
      <c r="J12" s="27" t="s">
        <v>605</v>
      </c>
    </row>
    <row r="13" spans="2:10" x14ac:dyDescent="0.2">
      <c r="B13" s="13" t="s">
        <v>114</v>
      </c>
      <c r="C13" s="15" t="s">
        <v>127</v>
      </c>
      <c r="D13" s="13" t="s">
        <v>107</v>
      </c>
      <c r="E13" s="13">
        <v>1</v>
      </c>
      <c r="F13" s="24" t="s">
        <v>598</v>
      </c>
      <c r="G13" s="25">
        <v>40.700000000000003</v>
      </c>
      <c r="H13" s="25">
        <v>57.9</v>
      </c>
      <c r="I13" s="26" t="s">
        <v>114</v>
      </c>
      <c r="J13" s="27" t="s">
        <v>127</v>
      </c>
    </row>
    <row r="14" spans="2:10" x14ac:dyDescent="0.2">
      <c r="B14" s="13" t="s">
        <v>115</v>
      </c>
      <c r="C14" s="15" t="s">
        <v>128</v>
      </c>
      <c r="D14" s="13" t="s">
        <v>106</v>
      </c>
      <c r="E14" s="13">
        <v>100</v>
      </c>
      <c r="F14" s="24" t="s">
        <v>505</v>
      </c>
      <c r="G14" s="25">
        <v>294.29166666666669</v>
      </c>
      <c r="H14" s="25">
        <v>417.98</v>
      </c>
      <c r="I14" s="26" t="s">
        <v>606</v>
      </c>
      <c r="J14" s="27" t="s">
        <v>607</v>
      </c>
    </row>
    <row r="15" spans="2:10" x14ac:dyDescent="0.2">
      <c r="B15" s="13" t="s">
        <v>116</v>
      </c>
      <c r="C15" s="15" t="s">
        <v>129</v>
      </c>
      <c r="D15" s="13" t="s">
        <v>107</v>
      </c>
      <c r="E15" s="13">
        <v>1</v>
      </c>
      <c r="F15" s="24" t="s">
        <v>608</v>
      </c>
      <c r="G15" s="25">
        <v>50.600000000000009</v>
      </c>
      <c r="H15" s="25">
        <v>58.65</v>
      </c>
      <c r="I15" s="26" t="s">
        <v>116</v>
      </c>
      <c r="J15" s="27" t="s">
        <v>129</v>
      </c>
    </row>
    <row r="16" spans="2:10" x14ac:dyDescent="0.2">
      <c r="B16" s="13" t="s">
        <v>117</v>
      </c>
      <c r="C16" s="15" t="s">
        <v>130</v>
      </c>
      <c r="D16" s="13" t="s">
        <v>107</v>
      </c>
      <c r="E16" s="13">
        <v>1</v>
      </c>
      <c r="F16" s="24" t="s">
        <v>845</v>
      </c>
      <c r="G16" s="25">
        <v>1223</v>
      </c>
      <c r="H16" s="25">
        <v>1757.81</v>
      </c>
      <c r="I16" s="26" t="s">
        <v>843</v>
      </c>
      <c r="J16" s="27" t="s">
        <v>844</v>
      </c>
    </row>
    <row r="17" spans="2:10" x14ac:dyDescent="0.2">
      <c r="B17" s="13">
        <v>10777019</v>
      </c>
      <c r="C17" s="15" t="s">
        <v>131</v>
      </c>
      <c r="D17" s="13" t="s">
        <v>107</v>
      </c>
      <c r="E17" s="13">
        <v>1</v>
      </c>
      <c r="F17" s="24" t="s">
        <v>502</v>
      </c>
      <c r="G17" s="25">
        <v>231.32926829268291</v>
      </c>
      <c r="H17" s="25">
        <v>241.52</v>
      </c>
      <c r="I17" s="26" t="s">
        <v>609</v>
      </c>
      <c r="J17" s="27" t="s">
        <v>610</v>
      </c>
    </row>
    <row r="18" spans="2:10" x14ac:dyDescent="0.2">
      <c r="B18" s="13" t="s">
        <v>118</v>
      </c>
      <c r="C18" s="15" t="s">
        <v>132</v>
      </c>
      <c r="D18" s="13" t="s">
        <v>107</v>
      </c>
      <c r="E18" s="13">
        <v>1</v>
      </c>
      <c r="F18" s="24" t="s">
        <v>502</v>
      </c>
      <c r="G18" s="25">
        <v>93.492307692307691</v>
      </c>
      <c r="H18" s="25">
        <v>101.28</v>
      </c>
      <c r="I18" s="26" t="s">
        <v>611</v>
      </c>
      <c r="J18" s="27" t="s">
        <v>132</v>
      </c>
    </row>
    <row r="19" spans="2:10" x14ac:dyDescent="0.2">
      <c r="B19" s="13">
        <v>4323032</v>
      </c>
      <c r="C19" s="15" t="s">
        <v>133</v>
      </c>
      <c r="D19" s="13" t="s">
        <v>107</v>
      </c>
      <c r="E19" s="13">
        <v>1</v>
      </c>
      <c r="F19" s="24" t="s">
        <v>612</v>
      </c>
      <c r="G19" s="25">
        <v>16.383333333333333</v>
      </c>
      <c r="H19" s="25">
        <v>50.76</v>
      </c>
      <c r="I19" s="26" t="s">
        <v>613</v>
      </c>
      <c r="J19" s="27" t="s">
        <v>614</v>
      </c>
    </row>
    <row r="20" spans="2:10" x14ac:dyDescent="0.2">
      <c r="B20" s="13" t="s">
        <v>119</v>
      </c>
      <c r="C20" s="15" t="s">
        <v>134</v>
      </c>
      <c r="D20" s="13" t="s">
        <v>105</v>
      </c>
      <c r="E20" s="13">
        <v>72</v>
      </c>
      <c r="F20" s="24" t="s">
        <v>615</v>
      </c>
      <c r="G20" s="25">
        <v>101.18571428571428</v>
      </c>
      <c r="H20" s="25">
        <v>164.02</v>
      </c>
      <c r="I20" s="26" t="s">
        <v>616</v>
      </c>
      <c r="J20" s="27" t="s">
        <v>617</v>
      </c>
    </row>
    <row r="21" spans="2:10" x14ac:dyDescent="0.2">
      <c r="B21" s="13" t="s">
        <v>120</v>
      </c>
      <c r="C21" s="15" t="s">
        <v>135</v>
      </c>
      <c r="D21" s="13" t="s">
        <v>106</v>
      </c>
      <c r="E21" s="13">
        <v>24</v>
      </c>
      <c r="F21" s="24" t="s">
        <v>618</v>
      </c>
      <c r="G21" s="25">
        <v>62.302284710017588</v>
      </c>
      <c r="H21" s="25">
        <v>90.55</v>
      </c>
      <c r="I21" s="26" t="s">
        <v>120</v>
      </c>
      <c r="J21" s="27" t="s">
        <v>135</v>
      </c>
    </row>
    <row r="22" spans="2:10" x14ac:dyDescent="0.2">
      <c r="B22" s="13">
        <v>9800967</v>
      </c>
      <c r="C22" s="16" t="s">
        <v>136</v>
      </c>
      <c r="D22" s="13" t="s">
        <v>106</v>
      </c>
      <c r="E22" s="13">
        <v>10</v>
      </c>
      <c r="F22" s="24" t="s">
        <v>530</v>
      </c>
      <c r="G22" s="25">
        <v>45.22</v>
      </c>
      <c r="H22" s="25">
        <v>68.87</v>
      </c>
      <c r="I22" s="26" t="s">
        <v>619</v>
      </c>
      <c r="J22" s="27" t="s">
        <v>621</v>
      </c>
    </row>
    <row r="23" spans="2:10" x14ac:dyDescent="0.2">
      <c r="B23" s="13" t="s">
        <v>121</v>
      </c>
      <c r="C23" s="16" t="s">
        <v>137</v>
      </c>
      <c r="D23" s="13" t="s">
        <v>107</v>
      </c>
      <c r="E23" s="13">
        <v>1</v>
      </c>
      <c r="F23" s="24" t="s">
        <v>502</v>
      </c>
      <c r="G23" s="25">
        <v>11.592156862745098</v>
      </c>
      <c r="H23" s="25">
        <v>21.74</v>
      </c>
      <c r="I23" s="26" t="s">
        <v>620</v>
      </c>
      <c r="J23" s="27" t="s">
        <v>622</v>
      </c>
    </row>
    <row r="24" spans="2:10" x14ac:dyDescent="0.2">
      <c r="B24" s="13" t="s">
        <v>122</v>
      </c>
      <c r="C24" s="16" t="s">
        <v>138</v>
      </c>
      <c r="D24" s="13" t="s">
        <v>106</v>
      </c>
      <c r="E24" s="13">
        <v>10</v>
      </c>
      <c r="F24" s="24" t="s">
        <v>530</v>
      </c>
      <c r="G24" s="25">
        <v>16.62857142857143</v>
      </c>
      <c r="H24" s="25">
        <v>39.74</v>
      </c>
      <c r="I24" s="26" t="s">
        <v>376</v>
      </c>
      <c r="J24" s="27" t="s">
        <v>394</v>
      </c>
    </row>
  </sheetData>
  <sheetProtection algorithmName="SHA-512" hashValue="8St7mwrU5bjoUVYzyGwBFasSSSP+H8tJ0Wo0hYDNCy8ZiQBPuH164MYZ2MPiPqEhajP/2qe3q2vgUey7IgPw3Q==" saltValue="5yXKb4LhJIFZ5gYAvyeI3g==" spinCount="100000" sheet="1" objects="1" scenarios="1"/>
  <mergeCells count="5">
    <mergeCell ref="F2:F3"/>
    <mergeCell ref="G2:J3"/>
    <mergeCell ref="B6:J6"/>
    <mergeCell ref="G8:J8"/>
    <mergeCell ref="G4:H4"/>
  </mergeCells>
  <conditionalFormatting sqref="G4">
    <cfRule type="cellIs" dxfId="21" priority="1" operator="greaterThan">
      <formula>0.95</formula>
    </cfRule>
    <cfRule type="cellIs" dxfId="20" priority="2" operator="lessThan">
      <formula>0.95</formula>
    </cfRule>
  </conditionalFormatting>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5A43F-A55C-4C74-B341-B7862F2983C8}">
  <sheetPr>
    <tabColor theme="4"/>
  </sheetPr>
  <dimension ref="B2:J20"/>
  <sheetViews>
    <sheetView showGridLines="0" workbookViewId="0">
      <pane ySplit="9" topLeftCell="A10" activePane="bottomLeft" state="frozen"/>
      <selection activeCell="C23" sqref="C23:D23"/>
      <selection pane="bottomLeft" activeCell="A13" sqref="A13:XFD13"/>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6</v>
      </c>
      <c r="F4" s="17" t="s">
        <v>110</v>
      </c>
      <c r="G4" s="40">
        <f>COUNTIF($G$10:$G$20,"&gt;0")/COUNT($G$10:$G$20)</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484</v>
      </c>
      <c r="C10" s="14" t="s">
        <v>143</v>
      </c>
      <c r="D10" s="12" t="s">
        <v>107</v>
      </c>
      <c r="E10" s="12">
        <v>1</v>
      </c>
      <c r="F10" s="20" t="s">
        <v>502</v>
      </c>
      <c r="G10" s="21">
        <v>617.97</v>
      </c>
      <c r="H10" s="21">
        <v>719.64</v>
      </c>
      <c r="I10" s="22" t="s">
        <v>611</v>
      </c>
      <c r="J10" s="23" t="s">
        <v>623</v>
      </c>
    </row>
    <row r="11" spans="2:10" x14ac:dyDescent="0.2">
      <c r="B11" s="13" t="s">
        <v>485</v>
      </c>
      <c r="C11" s="15" t="s">
        <v>144</v>
      </c>
      <c r="D11" s="13" t="s">
        <v>107</v>
      </c>
      <c r="E11" s="13">
        <v>1</v>
      </c>
      <c r="F11" s="24" t="s">
        <v>502</v>
      </c>
      <c r="G11" s="25">
        <v>59.76</v>
      </c>
      <c r="H11" s="25">
        <v>81.67</v>
      </c>
      <c r="I11" s="26" t="s">
        <v>611</v>
      </c>
      <c r="J11" s="27" t="s">
        <v>144</v>
      </c>
    </row>
    <row r="12" spans="2:10" x14ac:dyDescent="0.2">
      <c r="B12" s="13" t="s">
        <v>486</v>
      </c>
      <c r="C12" s="15" t="s">
        <v>157</v>
      </c>
      <c r="D12" s="13" t="s">
        <v>107</v>
      </c>
      <c r="E12" s="13">
        <v>1</v>
      </c>
      <c r="F12" s="24" t="s">
        <v>502</v>
      </c>
      <c r="G12" s="25">
        <v>84.142857142857153</v>
      </c>
      <c r="H12" s="25">
        <v>181.2</v>
      </c>
      <c r="I12" s="26" t="s">
        <v>624</v>
      </c>
      <c r="J12" s="27" t="s">
        <v>625</v>
      </c>
    </row>
    <row r="13" spans="2:10" x14ac:dyDescent="0.2">
      <c r="B13" s="13" t="s">
        <v>487</v>
      </c>
      <c r="C13" s="15" t="s">
        <v>145</v>
      </c>
      <c r="D13" s="13" t="s">
        <v>107</v>
      </c>
      <c r="E13" s="13">
        <v>1</v>
      </c>
      <c r="F13" s="24" t="s">
        <v>502</v>
      </c>
      <c r="G13" s="25">
        <v>19.55</v>
      </c>
      <c r="H13" s="25">
        <v>31.45</v>
      </c>
      <c r="I13" s="26" t="s">
        <v>626</v>
      </c>
      <c r="J13" s="27" t="s">
        <v>627</v>
      </c>
    </row>
    <row r="14" spans="2:10" x14ac:dyDescent="0.2">
      <c r="B14" s="13">
        <v>540394</v>
      </c>
      <c r="C14" s="15" t="s">
        <v>147</v>
      </c>
      <c r="D14" s="13" t="s">
        <v>107</v>
      </c>
      <c r="E14" s="13">
        <v>1</v>
      </c>
      <c r="F14" s="24" t="s">
        <v>502</v>
      </c>
      <c r="G14" s="25">
        <v>5831.471428571429</v>
      </c>
      <c r="H14" s="25">
        <v>8458.7000000000007</v>
      </c>
      <c r="I14" s="26" t="s">
        <v>628</v>
      </c>
      <c r="J14" s="27" t="s">
        <v>629</v>
      </c>
    </row>
    <row r="15" spans="2:10" x14ac:dyDescent="0.2">
      <c r="B15" s="13" t="s">
        <v>488</v>
      </c>
      <c r="C15" s="15" t="s">
        <v>149</v>
      </c>
      <c r="D15" s="13" t="s">
        <v>156</v>
      </c>
      <c r="E15" s="13">
        <v>1</v>
      </c>
      <c r="F15" s="24" t="s">
        <v>502</v>
      </c>
      <c r="G15" s="25">
        <v>5009.0161290322585</v>
      </c>
      <c r="H15" s="25">
        <v>8489.93</v>
      </c>
      <c r="I15" s="26" t="s">
        <v>488</v>
      </c>
      <c r="J15" s="27" t="s">
        <v>149</v>
      </c>
    </row>
    <row r="16" spans="2:10" x14ac:dyDescent="0.2">
      <c r="B16" s="13">
        <v>554128</v>
      </c>
      <c r="C16" s="15" t="s">
        <v>150</v>
      </c>
      <c r="D16" s="13" t="s">
        <v>107</v>
      </c>
      <c r="E16" s="13">
        <v>1</v>
      </c>
      <c r="F16" s="24" t="s">
        <v>630</v>
      </c>
      <c r="G16" s="25">
        <v>39.566666666666663</v>
      </c>
      <c r="H16" s="25">
        <v>110.38</v>
      </c>
      <c r="I16" s="26" t="s">
        <v>631</v>
      </c>
      <c r="J16" s="27" t="s">
        <v>632</v>
      </c>
    </row>
    <row r="17" spans="2:10" x14ac:dyDescent="0.2">
      <c r="B17" s="13">
        <v>3395459</v>
      </c>
      <c r="C17" s="15" t="s">
        <v>151</v>
      </c>
      <c r="D17" s="13" t="s">
        <v>107</v>
      </c>
      <c r="E17" s="13">
        <v>1</v>
      </c>
      <c r="F17" s="24" t="s">
        <v>590</v>
      </c>
      <c r="G17" s="25">
        <v>11.553719008264464</v>
      </c>
      <c r="H17" s="25">
        <v>19.46</v>
      </c>
      <c r="I17" s="26" t="s">
        <v>633</v>
      </c>
      <c r="J17" s="27" t="s">
        <v>634</v>
      </c>
    </row>
    <row r="18" spans="2:10" x14ac:dyDescent="0.2">
      <c r="B18" s="13">
        <v>1480943</v>
      </c>
      <c r="C18" s="15" t="s">
        <v>152</v>
      </c>
      <c r="D18" s="13" t="s">
        <v>107</v>
      </c>
      <c r="E18" s="13">
        <v>1</v>
      </c>
      <c r="F18" s="24" t="s">
        <v>502</v>
      </c>
      <c r="G18" s="25">
        <v>1.7246376811594204</v>
      </c>
      <c r="H18" s="25">
        <v>2.86</v>
      </c>
      <c r="I18" s="26" t="s">
        <v>635</v>
      </c>
      <c r="J18" s="27" t="s">
        <v>636</v>
      </c>
    </row>
    <row r="19" spans="2:10" x14ac:dyDescent="0.2">
      <c r="B19" s="13">
        <v>13690231</v>
      </c>
      <c r="C19" s="15" t="s">
        <v>153</v>
      </c>
      <c r="D19" s="13" t="s">
        <v>107</v>
      </c>
      <c r="E19" s="13">
        <v>1</v>
      </c>
      <c r="F19" s="24" t="s">
        <v>502</v>
      </c>
      <c r="G19" s="25">
        <v>294.45136294451362</v>
      </c>
      <c r="H19" s="25">
        <v>331.02</v>
      </c>
      <c r="I19" s="26" t="s">
        <v>637</v>
      </c>
      <c r="J19" s="27" t="s">
        <v>638</v>
      </c>
    </row>
    <row r="20" spans="2:10" x14ac:dyDescent="0.2">
      <c r="B20" s="13" t="s">
        <v>142</v>
      </c>
      <c r="C20" s="16" t="s">
        <v>155</v>
      </c>
      <c r="D20" s="13" t="s">
        <v>107</v>
      </c>
      <c r="E20" s="13">
        <v>1</v>
      </c>
      <c r="F20" s="24" t="s">
        <v>502</v>
      </c>
      <c r="G20" s="25">
        <v>13.21</v>
      </c>
      <c r="H20" s="25">
        <v>20.170000000000002</v>
      </c>
      <c r="I20" s="26" t="s">
        <v>639</v>
      </c>
      <c r="J20" s="27" t="s">
        <v>640</v>
      </c>
    </row>
  </sheetData>
  <sheetProtection algorithmName="SHA-512" hashValue="QMbG7TzNmiBHCXi0tCL7/HJl8QF33ctTB39LdPWrnkMOyPhxdlsRFzp88bSC+09tsB8cWaXcGmIqitZJ1SqnCg==" saltValue="WCuT9fyoqJj1pW6BVmcFdA==" spinCount="100000" sheet="1" objects="1" scenarios="1"/>
  <mergeCells count="5">
    <mergeCell ref="F2:F3"/>
    <mergeCell ref="G2:J3"/>
    <mergeCell ref="B6:J6"/>
    <mergeCell ref="G8:J8"/>
    <mergeCell ref="G4:H4"/>
  </mergeCells>
  <conditionalFormatting sqref="G4">
    <cfRule type="cellIs" dxfId="19" priority="1" operator="greaterThan">
      <formula>0.95</formula>
    </cfRule>
    <cfRule type="cellIs" dxfId="18" priority="2" operator="lessThan">
      <formula>0.95</formula>
    </cfRule>
  </conditionalFormatting>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E956A-6673-47DC-B3D7-A7807CD85A78}">
  <sheetPr>
    <tabColor theme="4"/>
  </sheetPr>
  <dimension ref="B2:J42"/>
  <sheetViews>
    <sheetView showGridLines="0" workbookViewId="0">
      <pane ySplit="9" topLeftCell="A10" activePane="bottomLeft" state="frozen"/>
      <selection activeCell="C23" sqref="C23:D23"/>
      <selection pane="bottomLeft" activeCell="G10" sqref="G10:G42"/>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7</v>
      </c>
      <c r="F4" s="17" t="s">
        <v>110</v>
      </c>
      <c r="G4" s="40">
        <f>COUNTIF($G$10:$G$42,"&gt;0")/COUNT($G$10:$G$42)</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158</v>
      </c>
      <c r="C10" s="14" t="s">
        <v>190</v>
      </c>
      <c r="D10" s="12" t="s">
        <v>105</v>
      </c>
      <c r="E10" s="12">
        <v>25</v>
      </c>
      <c r="F10" s="20" t="s">
        <v>641</v>
      </c>
      <c r="G10" s="21">
        <v>543.9</v>
      </c>
      <c r="H10" s="21">
        <v>743.33</v>
      </c>
      <c r="I10" s="22" t="s">
        <v>611</v>
      </c>
      <c r="J10" s="23" t="s">
        <v>190</v>
      </c>
    </row>
    <row r="11" spans="2:10" x14ac:dyDescent="0.2">
      <c r="B11" s="13" t="s">
        <v>159</v>
      </c>
      <c r="C11" s="15" t="s">
        <v>191</v>
      </c>
      <c r="D11" s="13" t="s">
        <v>106</v>
      </c>
      <c r="E11" s="13">
        <v>100</v>
      </c>
      <c r="F11" s="24" t="s">
        <v>505</v>
      </c>
      <c r="G11" s="25">
        <v>62.890410958904106</v>
      </c>
      <c r="H11" s="25">
        <v>97.68</v>
      </c>
      <c r="I11" s="26" t="s">
        <v>159</v>
      </c>
      <c r="J11" s="27" t="s">
        <v>191</v>
      </c>
    </row>
    <row r="12" spans="2:10" x14ac:dyDescent="0.2">
      <c r="B12" s="13" t="s">
        <v>160</v>
      </c>
      <c r="C12" s="15" t="s">
        <v>192</v>
      </c>
      <c r="D12" s="13" t="s">
        <v>106</v>
      </c>
      <c r="E12" s="13">
        <v>100</v>
      </c>
      <c r="F12" s="24" t="s">
        <v>505</v>
      </c>
      <c r="G12" s="25">
        <v>39.328947368421055</v>
      </c>
      <c r="H12" s="25">
        <v>59.19</v>
      </c>
      <c r="I12" s="26" t="s">
        <v>160</v>
      </c>
      <c r="J12" s="27" t="s">
        <v>192</v>
      </c>
    </row>
    <row r="13" spans="2:10" x14ac:dyDescent="0.2">
      <c r="B13" s="13" t="s">
        <v>161</v>
      </c>
      <c r="C13" s="15" t="s">
        <v>193</v>
      </c>
      <c r="D13" s="13" t="s">
        <v>107</v>
      </c>
      <c r="E13" s="13">
        <v>1</v>
      </c>
      <c r="F13" s="24" t="s">
        <v>502</v>
      </c>
      <c r="G13" s="25">
        <v>217.25352112676057</v>
      </c>
      <c r="H13" s="25">
        <v>435.25</v>
      </c>
      <c r="I13" s="26" t="s">
        <v>161</v>
      </c>
      <c r="J13" s="27" t="s">
        <v>193</v>
      </c>
    </row>
    <row r="14" spans="2:10" x14ac:dyDescent="0.2">
      <c r="B14" s="13" t="s">
        <v>162</v>
      </c>
      <c r="C14" s="15" t="s">
        <v>194</v>
      </c>
      <c r="D14" s="13" t="s">
        <v>106</v>
      </c>
      <c r="E14" s="13">
        <v>100</v>
      </c>
      <c r="F14" s="24" t="s">
        <v>505</v>
      </c>
      <c r="G14" s="25">
        <v>54.861538461538451</v>
      </c>
      <c r="H14" s="25">
        <v>74.28</v>
      </c>
      <c r="I14" s="26" t="s">
        <v>162</v>
      </c>
      <c r="J14" s="27" t="s">
        <v>194</v>
      </c>
    </row>
    <row r="15" spans="2:10" x14ac:dyDescent="0.2">
      <c r="B15" s="18" t="s">
        <v>163</v>
      </c>
      <c r="C15" s="15" t="s">
        <v>195</v>
      </c>
      <c r="D15" s="13" t="s">
        <v>105</v>
      </c>
      <c r="E15" s="13">
        <v>1</v>
      </c>
      <c r="F15" s="24" t="s">
        <v>642</v>
      </c>
      <c r="G15" s="25">
        <v>186.9047619047619</v>
      </c>
      <c r="H15" s="25">
        <v>261.67</v>
      </c>
      <c r="I15" s="26" t="s">
        <v>611</v>
      </c>
      <c r="J15" s="27" t="s">
        <v>195</v>
      </c>
    </row>
    <row r="16" spans="2:10" x14ac:dyDescent="0.2">
      <c r="B16" s="13" t="s">
        <v>164</v>
      </c>
      <c r="C16" s="15" t="s">
        <v>196</v>
      </c>
      <c r="D16" s="13" t="s">
        <v>106</v>
      </c>
      <c r="E16" s="13">
        <v>100</v>
      </c>
      <c r="F16" s="24" t="s">
        <v>505</v>
      </c>
      <c r="G16" s="25">
        <v>58.283333333333331</v>
      </c>
      <c r="H16" s="25">
        <v>72.7</v>
      </c>
      <c r="I16" s="26" t="s">
        <v>164</v>
      </c>
      <c r="J16" s="27" t="s">
        <v>196</v>
      </c>
    </row>
    <row r="17" spans="2:10" x14ac:dyDescent="0.2">
      <c r="B17" s="13" t="s">
        <v>165</v>
      </c>
      <c r="C17" s="15" t="s">
        <v>197</v>
      </c>
      <c r="D17" s="13" t="s">
        <v>105</v>
      </c>
      <c r="E17" s="13">
        <v>100</v>
      </c>
      <c r="F17" s="24" t="s">
        <v>506</v>
      </c>
      <c r="G17" s="25">
        <v>65.871428571428581</v>
      </c>
      <c r="H17" s="25">
        <v>135.72999999999999</v>
      </c>
      <c r="I17" s="26" t="s">
        <v>643</v>
      </c>
      <c r="J17" s="27" t="s">
        <v>644</v>
      </c>
    </row>
    <row r="18" spans="2:10" x14ac:dyDescent="0.2">
      <c r="B18" s="13" t="s">
        <v>166</v>
      </c>
      <c r="C18" s="15" t="s">
        <v>198</v>
      </c>
      <c r="D18" s="13" t="s">
        <v>105</v>
      </c>
      <c r="E18" s="13">
        <v>6</v>
      </c>
      <c r="F18" s="24" t="s">
        <v>645</v>
      </c>
      <c r="G18" s="25">
        <v>319.04761904761904</v>
      </c>
      <c r="H18" s="25">
        <v>446.67</v>
      </c>
      <c r="I18" s="26" t="s">
        <v>611</v>
      </c>
      <c r="J18" s="27" t="s">
        <v>198</v>
      </c>
    </row>
    <row r="19" spans="2:10" x14ac:dyDescent="0.2">
      <c r="B19" s="13" t="s">
        <v>167</v>
      </c>
      <c r="C19" s="15" t="s">
        <v>199</v>
      </c>
      <c r="D19" s="13" t="s">
        <v>106</v>
      </c>
      <c r="E19" s="13">
        <v>100</v>
      </c>
      <c r="F19" s="24" t="s">
        <v>505</v>
      </c>
      <c r="G19" s="25">
        <v>12.283333333333333</v>
      </c>
      <c r="H19" s="25">
        <v>34.68</v>
      </c>
      <c r="I19" s="26" t="s">
        <v>646</v>
      </c>
      <c r="J19" s="27" t="s">
        <v>647</v>
      </c>
    </row>
    <row r="20" spans="2:10" x14ac:dyDescent="0.2">
      <c r="B20" s="13" t="s">
        <v>168</v>
      </c>
      <c r="C20" s="15" t="s">
        <v>200</v>
      </c>
      <c r="D20" s="13" t="s">
        <v>105</v>
      </c>
      <c r="E20" s="13">
        <v>100</v>
      </c>
      <c r="F20" s="24" t="s">
        <v>545</v>
      </c>
      <c r="G20" s="25">
        <v>323.8095238095238</v>
      </c>
      <c r="H20" s="25">
        <v>448</v>
      </c>
      <c r="I20" s="26" t="s">
        <v>611</v>
      </c>
      <c r="J20" s="27" t="s">
        <v>200</v>
      </c>
    </row>
    <row r="21" spans="2:10" x14ac:dyDescent="0.2">
      <c r="B21" s="13" t="s">
        <v>169</v>
      </c>
      <c r="C21" s="15" t="s">
        <v>201</v>
      </c>
      <c r="D21" s="13" t="s">
        <v>106</v>
      </c>
      <c r="E21" s="13">
        <v>100</v>
      </c>
      <c r="F21" s="24" t="s">
        <v>505</v>
      </c>
      <c r="G21" s="25">
        <v>22.493150684931511</v>
      </c>
      <c r="H21" s="25">
        <v>34.14</v>
      </c>
      <c r="I21" s="26" t="s">
        <v>169</v>
      </c>
      <c r="J21" s="27" t="s">
        <v>201</v>
      </c>
    </row>
    <row r="22" spans="2:10" x14ac:dyDescent="0.2">
      <c r="B22" s="13" t="s">
        <v>170</v>
      </c>
      <c r="C22" s="16" t="s">
        <v>202</v>
      </c>
      <c r="D22" s="13" t="s">
        <v>105</v>
      </c>
      <c r="E22" s="13">
        <v>1000</v>
      </c>
      <c r="F22" s="24" t="s">
        <v>563</v>
      </c>
      <c r="G22" s="25">
        <v>86.30952380952381</v>
      </c>
      <c r="H22" s="25">
        <v>120.83</v>
      </c>
      <c r="I22" s="26" t="s">
        <v>611</v>
      </c>
      <c r="J22" s="27" t="s">
        <v>202</v>
      </c>
    </row>
    <row r="23" spans="2:10" x14ac:dyDescent="0.2">
      <c r="B23" s="13" t="s">
        <v>171</v>
      </c>
      <c r="C23" s="16" t="s">
        <v>203</v>
      </c>
      <c r="D23" s="13" t="s">
        <v>105</v>
      </c>
      <c r="E23" s="13">
        <v>25</v>
      </c>
      <c r="F23" s="24" t="s">
        <v>641</v>
      </c>
      <c r="G23" s="25">
        <v>58.452380952380956</v>
      </c>
      <c r="H23" s="25">
        <v>81.83</v>
      </c>
      <c r="I23" s="26" t="s">
        <v>611</v>
      </c>
      <c r="J23" s="27" t="s">
        <v>203</v>
      </c>
    </row>
    <row r="24" spans="2:10" x14ac:dyDescent="0.2">
      <c r="B24" s="13" t="s">
        <v>172</v>
      </c>
      <c r="C24" s="16" t="s">
        <v>221</v>
      </c>
      <c r="D24" s="13" t="s">
        <v>105</v>
      </c>
      <c r="E24" s="13">
        <v>100</v>
      </c>
      <c r="F24" s="24" t="s">
        <v>505</v>
      </c>
      <c r="G24" s="25">
        <v>15.2</v>
      </c>
      <c r="H24" s="25">
        <v>49.25</v>
      </c>
      <c r="I24" s="26" t="s">
        <v>172</v>
      </c>
      <c r="J24" s="27" t="s">
        <v>648</v>
      </c>
    </row>
    <row r="25" spans="2:10" x14ac:dyDescent="0.2">
      <c r="B25" s="13" t="s">
        <v>173</v>
      </c>
      <c r="C25" s="16" t="s">
        <v>204</v>
      </c>
      <c r="D25" s="13" t="s">
        <v>105</v>
      </c>
      <c r="E25" s="13">
        <v>2</v>
      </c>
      <c r="F25" s="24" t="s">
        <v>649</v>
      </c>
      <c r="G25" s="25">
        <v>117.48571428571428</v>
      </c>
      <c r="H25" s="25">
        <v>135.47</v>
      </c>
      <c r="I25" s="26" t="s">
        <v>650</v>
      </c>
      <c r="J25" s="27" t="s">
        <v>651</v>
      </c>
    </row>
    <row r="26" spans="2:10" x14ac:dyDescent="0.2">
      <c r="B26" s="13" t="s">
        <v>174</v>
      </c>
      <c r="C26" s="16" t="s">
        <v>205</v>
      </c>
      <c r="D26" s="13" t="s">
        <v>105</v>
      </c>
      <c r="E26" s="13">
        <v>2</v>
      </c>
      <c r="F26" s="24" t="s">
        <v>652</v>
      </c>
      <c r="G26" s="25">
        <v>62.042857142857144</v>
      </c>
      <c r="H26" s="25">
        <v>91.16</v>
      </c>
      <c r="I26" s="26" t="s">
        <v>653</v>
      </c>
      <c r="J26" s="27" t="s">
        <v>654</v>
      </c>
    </row>
    <row r="27" spans="2:10" x14ac:dyDescent="0.2">
      <c r="B27" s="13" t="s">
        <v>175</v>
      </c>
      <c r="C27" s="16" t="s">
        <v>206</v>
      </c>
      <c r="D27" s="13" t="s">
        <v>105</v>
      </c>
      <c r="E27" s="13">
        <v>10</v>
      </c>
      <c r="F27" s="24" t="s">
        <v>530</v>
      </c>
      <c r="G27" s="25">
        <v>73.224431818181813</v>
      </c>
      <c r="H27" s="25">
        <v>78.819999999999993</v>
      </c>
      <c r="I27" s="26" t="s">
        <v>655</v>
      </c>
      <c r="J27" s="27" t="s">
        <v>656</v>
      </c>
    </row>
    <row r="28" spans="2:10" x14ac:dyDescent="0.2">
      <c r="B28" s="13" t="s">
        <v>176</v>
      </c>
      <c r="C28" s="16" t="s">
        <v>207</v>
      </c>
      <c r="D28" s="13" t="s">
        <v>105</v>
      </c>
      <c r="E28" s="13">
        <v>12</v>
      </c>
      <c r="F28" s="24" t="s">
        <v>530</v>
      </c>
      <c r="G28" s="25">
        <v>10.271428571428572</v>
      </c>
      <c r="H28" s="25">
        <v>14.13</v>
      </c>
      <c r="I28" s="26" t="s">
        <v>657</v>
      </c>
      <c r="J28" s="27" t="s">
        <v>658</v>
      </c>
    </row>
    <row r="29" spans="2:10" x14ac:dyDescent="0.2">
      <c r="B29" s="13" t="s">
        <v>177</v>
      </c>
      <c r="C29" s="16" t="s">
        <v>208</v>
      </c>
      <c r="D29" s="13" t="s">
        <v>105</v>
      </c>
      <c r="E29" s="13">
        <v>6</v>
      </c>
      <c r="F29" s="24" t="s">
        <v>659</v>
      </c>
      <c r="G29" s="25">
        <v>191.18571428571431</v>
      </c>
      <c r="H29" s="25">
        <v>242.52</v>
      </c>
      <c r="I29" s="26" t="s">
        <v>660</v>
      </c>
      <c r="J29" s="27" t="s">
        <v>661</v>
      </c>
    </row>
    <row r="30" spans="2:10" x14ac:dyDescent="0.2">
      <c r="B30" s="13" t="s">
        <v>178</v>
      </c>
      <c r="C30" s="16" t="s">
        <v>209</v>
      </c>
      <c r="D30" s="13" t="s">
        <v>106</v>
      </c>
      <c r="E30" s="13">
        <v>2000</v>
      </c>
      <c r="F30" s="24" t="s">
        <v>505</v>
      </c>
      <c r="G30" s="25">
        <v>17.98</v>
      </c>
      <c r="H30" s="25">
        <v>42.99</v>
      </c>
      <c r="I30" s="26" t="s">
        <v>662</v>
      </c>
      <c r="J30" s="27" t="s">
        <v>663</v>
      </c>
    </row>
    <row r="31" spans="2:10" x14ac:dyDescent="0.2">
      <c r="B31" s="13" t="s">
        <v>179</v>
      </c>
      <c r="C31" s="16" t="s">
        <v>220</v>
      </c>
      <c r="D31" s="13" t="s">
        <v>106</v>
      </c>
      <c r="E31" s="13">
        <v>25</v>
      </c>
      <c r="F31" s="24" t="s">
        <v>527</v>
      </c>
      <c r="G31" s="25">
        <v>293.46153846153845</v>
      </c>
      <c r="H31" s="25">
        <v>303</v>
      </c>
      <c r="I31" s="26" t="s">
        <v>664</v>
      </c>
      <c r="J31" s="27" t="s">
        <v>665</v>
      </c>
    </row>
    <row r="32" spans="2:10" x14ac:dyDescent="0.2">
      <c r="B32" s="13" t="s">
        <v>180</v>
      </c>
      <c r="C32" s="16" t="s">
        <v>210</v>
      </c>
      <c r="D32" s="13" t="s">
        <v>106</v>
      </c>
      <c r="E32" s="13">
        <v>100</v>
      </c>
      <c r="F32" s="24" t="s">
        <v>505</v>
      </c>
      <c r="G32" s="25">
        <v>21.731149392826886</v>
      </c>
      <c r="H32" s="25">
        <v>28.51</v>
      </c>
      <c r="I32" s="26" t="s">
        <v>180</v>
      </c>
      <c r="J32" s="27" t="s">
        <v>210</v>
      </c>
    </row>
    <row r="33" spans="2:10" x14ac:dyDescent="0.2">
      <c r="B33" s="13" t="s">
        <v>181</v>
      </c>
      <c r="C33" s="16" t="s">
        <v>219</v>
      </c>
      <c r="D33" s="13" t="s">
        <v>106</v>
      </c>
      <c r="E33" s="13">
        <v>100</v>
      </c>
      <c r="F33" s="24" t="s">
        <v>505</v>
      </c>
      <c r="G33" s="25">
        <v>34.383333333333333</v>
      </c>
      <c r="H33" s="25">
        <v>85.03</v>
      </c>
      <c r="I33" s="26" t="s">
        <v>181</v>
      </c>
      <c r="J33" s="27" t="s">
        <v>666</v>
      </c>
    </row>
    <row r="34" spans="2:10" x14ac:dyDescent="0.2">
      <c r="B34" s="13" t="s">
        <v>182</v>
      </c>
      <c r="C34" s="16" t="s">
        <v>211</v>
      </c>
      <c r="D34" s="13" t="s">
        <v>107</v>
      </c>
      <c r="E34" s="13">
        <v>1</v>
      </c>
      <c r="F34" s="24" t="s">
        <v>502</v>
      </c>
      <c r="G34" s="25">
        <v>742.85714285714289</v>
      </c>
      <c r="H34" s="25">
        <v>1040</v>
      </c>
      <c r="I34" s="26" t="s">
        <v>611</v>
      </c>
      <c r="J34" s="27" t="s">
        <v>211</v>
      </c>
    </row>
    <row r="35" spans="2:10" x14ac:dyDescent="0.2">
      <c r="B35" s="13" t="s">
        <v>183</v>
      </c>
      <c r="C35" s="16" t="s">
        <v>212</v>
      </c>
      <c r="D35" s="13" t="s">
        <v>107</v>
      </c>
      <c r="E35" s="13">
        <v>1</v>
      </c>
      <c r="F35" s="24" t="s">
        <v>502</v>
      </c>
      <c r="G35" s="25">
        <v>705.95238095238096</v>
      </c>
      <c r="H35" s="25">
        <v>988.33</v>
      </c>
      <c r="I35" s="26" t="s">
        <v>611</v>
      </c>
      <c r="J35" s="27" t="s">
        <v>212</v>
      </c>
    </row>
    <row r="36" spans="2:10" x14ac:dyDescent="0.2">
      <c r="B36" s="13" t="s">
        <v>184</v>
      </c>
      <c r="C36" s="16" t="s">
        <v>213</v>
      </c>
      <c r="D36" s="13" t="s">
        <v>107</v>
      </c>
      <c r="E36" s="13">
        <v>1</v>
      </c>
      <c r="F36" s="24" t="s">
        <v>502</v>
      </c>
      <c r="G36" s="25">
        <v>680.49</v>
      </c>
      <c r="H36" s="25">
        <v>930</v>
      </c>
      <c r="I36" s="26" t="s">
        <v>611</v>
      </c>
      <c r="J36" s="27" t="s">
        <v>213</v>
      </c>
    </row>
    <row r="37" spans="2:10" x14ac:dyDescent="0.2">
      <c r="B37" s="13" t="s">
        <v>185</v>
      </c>
      <c r="C37" s="16" t="s">
        <v>214</v>
      </c>
      <c r="D37" s="13" t="s">
        <v>107</v>
      </c>
      <c r="E37" s="13">
        <v>1</v>
      </c>
      <c r="F37" s="24" t="s">
        <v>502</v>
      </c>
      <c r="G37" s="25">
        <v>841.43</v>
      </c>
      <c r="H37" s="25">
        <v>1150</v>
      </c>
      <c r="I37" s="26" t="s">
        <v>611</v>
      </c>
      <c r="J37" s="27" t="s">
        <v>214</v>
      </c>
    </row>
    <row r="38" spans="2:10" x14ac:dyDescent="0.2">
      <c r="B38" s="13" t="s">
        <v>186</v>
      </c>
      <c r="C38" s="16" t="s">
        <v>215</v>
      </c>
      <c r="D38" s="13" t="s">
        <v>107</v>
      </c>
      <c r="E38" s="13">
        <v>1</v>
      </c>
      <c r="F38" s="24" t="s">
        <v>502</v>
      </c>
      <c r="G38" s="25">
        <v>680.49</v>
      </c>
      <c r="H38" s="25">
        <v>930</v>
      </c>
      <c r="I38" s="26" t="s">
        <v>611</v>
      </c>
      <c r="J38" s="27" t="s">
        <v>215</v>
      </c>
    </row>
    <row r="39" spans="2:10" x14ac:dyDescent="0.2">
      <c r="B39" s="13" t="s">
        <v>187</v>
      </c>
      <c r="C39" s="16" t="s">
        <v>216</v>
      </c>
      <c r="D39" s="13" t="s">
        <v>107</v>
      </c>
      <c r="E39" s="13">
        <v>1</v>
      </c>
      <c r="F39" s="24" t="s">
        <v>502</v>
      </c>
      <c r="G39" s="25">
        <v>239.28571428571431</v>
      </c>
      <c r="H39" s="25">
        <v>335</v>
      </c>
      <c r="I39" s="26" t="s">
        <v>611</v>
      </c>
      <c r="J39" s="27" t="s">
        <v>216</v>
      </c>
    </row>
    <row r="40" spans="2:10" x14ac:dyDescent="0.2">
      <c r="B40" s="13" t="s">
        <v>188</v>
      </c>
      <c r="C40" s="16" t="s">
        <v>217</v>
      </c>
      <c r="D40" s="13" t="s">
        <v>107</v>
      </c>
      <c r="E40" s="13">
        <v>1</v>
      </c>
      <c r="F40" s="24" t="s">
        <v>502</v>
      </c>
      <c r="G40" s="25">
        <v>292.85714285714289</v>
      </c>
      <c r="H40" s="25">
        <v>410</v>
      </c>
      <c r="I40" s="26" t="s">
        <v>611</v>
      </c>
      <c r="J40" s="27" t="s">
        <v>217</v>
      </c>
    </row>
    <row r="41" spans="2:10" x14ac:dyDescent="0.2">
      <c r="B41" s="13" t="s">
        <v>189</v>
      </c>
      <c r="C41" s="16" t="s">
        <v>218</v>
      </c>
      <c r="D41" s="13" t="s">
        <v>107</v>
      </c>
      <c r="E41" s="13">
        <v>1</v>
      </c>
      <c r="F41" s="24" t="s">
        <v>502</v>
      </c>
      <c r="G41" s="25">
        <v>309.52380952380952</v>
      </c>
      <c r="H41" s="25">
        <v>433.33</v>
      </c>
      <c r="I41" s="26" t="s">
        <v>611</v>
      </c>
      <c r="J41" s="27" t="s">
        <v>218</v>
      </c>
    </row>
    <row r="42" spans="2:10" x14ac:dyDescent="0.2">
      <c r="B42" s="13">
        <v>414593</v>
      </c>
      <c r="C42" s="16" t="s">
        <v>463</v>
      </c>
      <c r="D42" s="13" t="s">
        <v>108</v>
      </c>
      <c r="E42" s="13">
        <v>100</v>
      </c>
      <c r="F42" s="24" t="s">
        <v>501</v>
      </c>
      <c r="G42" s="25">
        <v>104.78571428571428</v>
      </c>
      <c r="H42" s="25">
        <v>274.72000000000003</v>
      </c>
      <c r="I42" s="26" t="s">
        <v>667</v>
      </c>
      <c r="J42" s="27" t="s">
        <v>668</v>
      </c>
    </row>
  </sheetData>
  <sheetProtection algorithmName="SHA-512" hashValue="jlU53BvHskvzS/smEcyPSpd7dzZiGIIPm+iIjeIcaMgyXRuAFoQnW2a+S0q/HRBFuYIiEoYDuZDupGSnDe01xA==" saltValue="VTFoYx26COPAWDpow1eijg==" spinCount="100000" sheet="1" objects="1" scenarios="1"/>
  <mergeCells count="5">
    <mergeCell ref="F2:F3"/>
    <mergeCell ref="G2:J3"/>
    <mergeCell ref="B6:J6"/>
    <mergeCell ref="G8:J8"/>
    <mergeCell ref="G4:H4"/>
  </mergeCells>
  <phoneticPr fontId="7" type="noConversion"/>
  <conditionalFormatting sqref="G4">
    <cfRule type="cellIs" dxfId="17" priority="1" operator="greaterThan">
      <formula>0.95</formula>
    </cfRule>
    <cfRule type="cellIs" dxfId="16" priority="2" operator="lessThan">
      <formula>0.95</formula>
    </cfRule>
  </conditionalFormatting>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AD6A-EC5C-42C9-92DA-56DDFBC16985}">
  <sheetPr>
    <tabColor theme="4"/>
  </sheetPr>
  <dimension ref="B2:J34"/>
  <sheetViews>
    <sheetView showGridLines="0" workbookViewId="0">
      <pane ySplit="9" topLeftCell="A10" activePane="bottomLeft" state="frozen"/>
      <selection activeCell="C23" sqref="C23:D23"/>
      <selection pane="bottomLeft" activeCell="G10" sqref="G10:G34"/>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8</v>
      </c>
      <c r="F4" s="17" t="s">
        <v>110</v>
      </c>
      <c r="G4" s="40">
        <f>COUNTIF($G$10:$G$34,"&gt;0")/COUNT($G$10:$G$34)</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222</v>
      </c>
      <c r="C10" s="14" t="s">
        <v>246</v>
      </c>
      <c r="D10" s="12" t="s">
        <v>105</v>
      </c>
      <c r="E10" s="12">
        <v>4</v>
      </c>
      <c r="F10" s="20" t="s">
        <v>669</v>
      </c>
      <c r="G10" s="21">
        <v>337.92</v>
      </c>
      <c r="H10" s="21">
        <v>1145.3399999999999</v>
      </c>
      <c r="I10" s="22" t="s">
        <v>670</v>
      </c>
      <c r="J10" s="23" t="s">
        <v>671</v>
      </c>
    </row>
    <row r="11" spans="2:10" x14ac:dyDescent="0.2">
      <c r="B11" s="13" t="s">
        <v>223</v>
      </c>
      <c r="C11" s="15" t="s">
        <v>247</v>
      </c>
      <c r="D11" s="13" t="s">
        <v>105</v>
      </c>
      <c r="E11" s="13">
        <v>4</v>
      </c>
      <c r="F11" s="24" t="s">
        <v>669</v>
      </c>
      <c r="G11" s="25">
        <v>292.32</v>
      </c>
      <c r="H11" s="25">
        <v>888.97</v>
      </c>
      <c r="I11" s="26" t="s">
        <v>672</v>
      </c>
      <c r="J11" s="27" t="s">
        <v>673</v>
      </c>
    </row>
    <row r="12" spans="2:10" x14ac:dyDescent="0.2">
      <c r="B12" s="13" t="s">
        <v>224</v>
      </c>
      <c r="C12" s="15" t="s">
        <v>248</v>
      </c>
      <c r="D12" s="13" t="s">
        <v>107</v>
      </c>
      <c r="E12" s="13">
        <v>4</v>
      </c>
      <c r="F12" s="24" t="s">
        <v>674</v>
      </c>
      <c r="G12" s="25">
        <v>168.08</v>
      </c>
      <c r="H12" s="25">
        <v>787.4</v>
      </c>
      <c r="I12" s="26" t="s">
        <v>675</v>
      </c>
      <c r="J12" s="27" t="s">
        <v>676</v>
      </c>
    </row>
    <row r="13" spans="2:10" x14ac:dyDescent="0.2">
      <c r="B13" s="13" t="s">
        <v>225</v>
      </c>
      <c r="C13" s="15" t="s">
        <v>249</v>
      </c>
      <c r="D13" s="13" t="s">
        <v>105</v>
      </c>
      <c r="E13" s="13">
        <v>4</v>
      </c>
      <c r="F13" s="24" t="s">
        <v>677</v>
      </c>
      <c r="G13" s="25">
        <v>823.23020450970114</v>
      </c>
      <c r="H13" s="25">
        <v>1277.3</v>
      </c>
      <c r="I13" s="26" t="s">
        <v>678</v>
      </c>
      <c r="J13" s="27" t="s">
        <v>679</v>
      </c>
    </row>
    <row r="14" spans="2:10" x14ac:dyDescent="0.2">
      <c r="B14" s="13" t="s">
        <v>226</v>
      </c>
      <c r="C14" s="15" t="s">
        <v>250</v>
      </c>
      <c r="D14" s="13" t="s">
        <v>105</v>
      </c>
      <c r="E14" s="13">
        <v>4</v>
      </c>
      <c r="F14" s="24" t="s">
        <v>674</v>
      </c>
      <c r="G14" s="25">
        <v>448.23610394080202</v>
      </c>
      <c r="H14" s="25">
        <v>695.42</v>
      </c>
      <c r="I14" s="26" t="s">
        <v>680</v>
      </c>
      <c r="J14" s="27" t="s">
        <v>681</v>
      </c>
    </row>
    <row r="15" spans="2:10" x14ac:dyDescent="0.2">
      <c r="B15" s="13" t="s">
        <v>227</v>
      </c>
      <c r="C15" s="15" t="s">
        <v>251</v>
      </c>
      <c r="D15" s="13" t="s">
        <v>105</v>
      </c>
      <c r="E15" s="13">
        <v>4</v>
      </c>
      <c r="F15" s="24" t="s">
        <v>669</v>
      </c>
      <c r="G15" s="25">
        <v>321.64</v>
      </c>
      <c r="H15" s="25">
        <v>685.77</v>
      </c>
      <c r="I15" s="26" t="s">
        <v>682</v>
      </c>
      <c r="J15" s="27" t="s">
        <v>683</v>
      </c>
    </row>
    <row r="16" spans="2:10" x14ac:dyDescent="0.2">
      <c r="B16" s="13" t="s">
        <v>228</v>
      </c>
      <c r="C16" s="15" t="s">
        <v>252</v>
      </c>
      <c r="D16" s="13" t="s">
        <v>105</v>
      </c>
      <c r="E16" s="13">
        <v>4</v>
      </c>
      <c r="F16" s="24" t="s">
        <v>674</v>
      </c>
      <c r="G16" s="25">
        <v>330.68571428571431</v>
      </c>
      <c r="H16" s="25">
        <v>787.83</v>
      </c>
      <c r="I16" s="26" t="s">
        <v>684</v>
      </c>
      <c r="J16" s="27" t="s">
        <v>685</v>
      </c>
    </row>
    <row r="17" spans="2:10" x14ac:dyDescent="0.2">
      <c r="B17" s="13" t="s">
        <v>229</v>
      </c>
      <c r="C17" s="15" t="s">
        <v>253</v>
      </c>
      <c r="D17" s="13" t="s">
        <v>105</v>
      </c>
      <c r="E17" s="13">
        <v>4</v>
      </c>
      <c r="F17" s="24" t="s">
        <v>669</v>
      </c>
      <c r="G17" s="25">
        <v>634.85714285714289</v>
      </c>
      <c r="H17" s="25">
        <v>1170.97</v>
      </c>
      <c r="I17" s="26" t="s">
        <v>686</v>
      </c>
      <c r="J17" s="27" t="s">
        <v>687</v>
      </c>
    </row>
    <row r="18" spans="2:10" x14ac:dyDescent="0.2">
      <c r="B18" s="13" t="s">
        <v>230</v>
      </c>
      <c r="C18" s="15" t="s">
        <v>254</v>
      </c>
      <c r="D18" s="13" t="s">
        <v>105</v>
      </c>
      <c r="E18" s="13">
        <v>4</v>
      </c>
      <c r="F18" s="24" t="s">
        <v>674</v>
      </c>
      <c r="G18" s="25">
        <v>403.1307243963364</v>
      </c>
      <c r="H18" s="25">
        <v>882.72</v>
      </c>
      <c r="I18" s="26" t="s">
        <v>688</v>
      </c>
      <c r="J18" s="27" t="s">
        <v>689</v>
      </c>
    </row>
    <row r="19" spans="2:10" x14ac:dyDescent="0.2">
      <c r="B19" s="13" t="s">
        <v>231</v>
      </c>
      <c r="C19" s="15" t="s">
        <v>255</v>
      </c>
      <c r="D19" s="13" t="s">
        <v>105</v>
      </c>
      <c r="E19" s="13">
        <v>4</v>
      </c>
      <c r="F19" s="24" t="s">
        <v>669</v>
      </c>
      <c r="G19" s="25">
        <v>198.11428571428573</v>
      </c>
      <c r="H19" s="25">
        <v>536.75</v>
      </c>
      <c r="I19" s="26" t="s">
        <v>690</v>
      </c>
      <c r="J19" s="27" t="s">
        <v>691</v>
      </c>
    </row>
    <row r="20" spans="2:10" x14ac:dyDescent="0.2">
      <c r="B20" s="13" t="s">
        <v>232</v>
      </c>
      <c r="C20" s="15" t="s">
        <v>256</v>
      </c>
      <c r="D20" s="13" t="s">
        <v>105</v>
      </c>
      <c r="E20" s="13">
        <v>4</v>
      </c>
      <c r="F20" s="24" t="s">
        <v>669</v>
      </c>
      <c r="G20" s="25">
        <v>394.1904761904762</v>
      </c>
      <c r="H20" s="25">
        <v>944.03</v>
      </c>
      <c r="I20" s="26" t="s">
        <v>692</v>
      </c>
      <c r="J20" s="27" t="s">
        <v>693</v>
      </c>
    </row>
    <row r="21" spans="2:10" x14ac:dyDescent="0.2">
      <c r="B21" s="13" t="s">
        <v>234</v>
      </c>
      <c r="C21" s="15" t="s">
        <v>258</v>
      </c>
      <c r="D21" s="13" t="s">
        <v>105</v>
      </c>
      <c r="E21" s="13">
        <v>4</v>
      </c>
      <c r="F21" s="24" t="s">
        <v>669</v>
      </c>
      <c r="G21" s="25">
        <v>1611.3272727272727</v>
      </c>
      <c r="H21" s="25">
        <v>3870.53</v>
      </c>
      <c r="I21" s="26" t="s">
        <v>694</v>
      </c>
      <c r="J21" s="27" t="s">
        <v>695</v>
      </c>
    </row>
    <row r="22" spans="2:10" x14ac:dyDescent="0.2">
      <c r="B22" s="13" t="s">
        <v>235</v>
      </c>
      <c r="C22" s="15" t="s">
        <v>259</v>
      </c>
      <c r="D22" s="13" t="s">
        <v>105</v>
      </c>
      <c r="E22" s="13">
        <v>4</v>
      </c>
      <c r="F22" s="24" t="s">
        <v>669</v>
      </c>
      <c r="G22" s="25">
        <v>204.25</v>
      </c>
      <c r="H22" s="25">
        <v>518.76</v>
      </c>
      <c r="I22" s="26" t="s">
        <v>696</v>
      </c>
      <c r="J22" s="27" t="s">
        <v>697</v>
      </c>
    </row>
    <row r="23" spans="2:10" x14ac:dyDescent="0.2">
      <c r="B23" s="13" t="s">
        <v>236</v>
      </c>
      <c r="C23" s="16" t="s">
        <v>260</v>
      </c>
      <c r="D23" s="13" t="s">
        <v>105</v>
      </c>
      <c r="E23" s="13">
        <v>4</v>
      </c>
      <c r="F23" s="24" t="s">
        <v>674</v>
      </c>
      <c r="G23" s="25">
        <v>148.07272727272726</v>
      </c>
      <c r="H23" s="25">
        <v>496.42</v>
      </c>
      <c r="I23" s="26" t="s">
        <v>236</v>
      </c>
      <c r="J23" s="27" t="s">
        <v>698</v>
      </c>
    </row>
    <row r="24" spans="2:10" x14ac:dyDescent="0.2">
      <c r="B24" s="13" t="s">
        <v>237</v>
      </c>
      <c r="C24" s="16" t="s">
        <v>261</v>
      </c>
      <c r="D24" s="13" t="s">
        <v>107</v>
      </c>
      <c r="E24" s="13">
        <v>1</v>
      </c>
      <c r="F24" s="24" t="s">
        <v>699</v>
      </c>
      <c r="G24" s="25">
        <v>40.457142857142863</v>
      </c>
      <c r="H24" s="25">
        <v>72.89</v>
      </c>
      <c r="I24" s="26" t="s">
        <v>237</v>
      </c>
      <c r="J24" s="27" t="s">
        <v>700</v>
      </c>
    </row>
    <row r="25" spans="2:10" x14ac:dyDescent="0.2">
      <c r="B25" s="13" t="s">
        <v>238</v>
      </c>
      <c r="C25" s="16" t="s">
        <v>262</v>
      </c>
      <c r="D25" s="13" t="s">
        <v>107</v>
      </c>
      <c r="E25" s="13">
        <v>1</v>
      </c>
      <c r="F25" s="24" t="s">
        <v>699</v>
      </c>
      <c r="G25" s="25">
        <v>26.51</v>
      </c>
      <c r="H25" s="25">
        <v>33.549999999999997</v>
      </c>
      <c r="I25" s="26" t="s">
        <v>238</v>
      </c>
      <c r="J25" s="27" t="s">
        <v>701</v>
      </c>
    </row>
    <row r="26" spans="2:10" x14ac:dyDescent="0.2">
      <c r="B26" s="13" t="s">
        <v>239</v>
      </c>
      <c r="C26" s="16" t="s">
        <v>263</v>
      </c>
      <c r="D26" s="13" t="s">
        <v>107</v>
      </c>
      <c r="E26" s="13">
        <v>1</v>
      </c>
      <c r="F26" s="24" t="s">
        <v>502</v>
      </c>
      <c r="G26" s="25">
        <v>22.8</v>
      </c>
      <c r="H26" s="25">
        <v>19.760000000000002</v>
      </c>
      <c r="I26" s="26" t="s">
        <v>239</v>
      </c>
      <c r="J26" s="27" t="s">
        <v>702</v>
      </c>
    </row>
    <row r="27" spans="2:10" x14ac:dyDescent="0.2">
      <c r="B27" s="13" t="s">
        <v>240</v>
      </c>
      <c r="C27" s="16" t="s">
        <v>264</v>
      </c>
      <c r="D27" s="13" t="s">
        <v>107</v>
      </c>
      <c r="E27" s="13">
        <v>1</v>
      </c>
      <c r="F27" s="24" t="s">
        <v>502</v>
      </c>
      <c r="G27" s="25">
        <v>62.815384615384609</v>
      </c>
      <c r="H27" s="25">
        <v>61.49</v>
      </c>
      <c r="I27" s="26" t="s">
        <v>240</v>
      </c>
      <c r="J27" s="27" t="s">
        <v>703</v>
      </c>
    </row>
    <row r="28" spans="2:10" x14ac:dyDescent="0.2">
      <c r="B28" s="13" t="s">
        <v>241</v>
      </c>
      <c r="C28" s="16" t="s">
        <v>265</v>
      </c>
      <c r="D28" s="13" t="s">
        <v>107</v>
      </c>
      <c r="E28" s="13">
        <v>1</v>
      </c>
      <c r="F28" s="24" t="s">
        <v>704</v>
      </c>
      <c r="G28" s="25">
        <v>16.613496932515339</v>
      </c>
      <c r="H28" s="25">
        <v>42.23</v>
      </c>
      <c r="I28" s="26" t="s">
        <v>241</v>
      </c>
      <c r="J28" s="27" t="s">
        <v>705</v>
      </c>
    </row>
    <row r="29" spans="2:10" x14ac:dyDescent="0.2">
      <c r="B29" s="13" t="s">
        <v>242</v>
      </c>
      <c r="C29" s="16" t="s">
        <v>266</v>
      </c>
      <c r="D29" s="13" t="s">
        <v>107</v>
      </c>
      <c r="E29" s="13">
        <v>1</v>
      </c>
      <c r="F29" s="24" t="s">
        <v>519</v>
      </c>
      <c r="G29" s="25">
        <v>18.600000000000001</v>
      </c>
      <c r="H29" s="25">
        <v>72.52</v>
      </c>
      <c r="I29" s="26" t="s">
        <v>242</v>
      </c>
      <c r="J29" s="27" t="s">
        <v>706</v>
      </c>
    </row>
    <row r="30" spans="2:10" x14ac:dyDescent="0.2">
      <c r="B30" s="13" t="s">
        <v>243</v>
      </c>
      <c r="C30" s="16" t="s">
        <v>267</v>
      </c>
      <c r="D30" s="13" t="s">
        <v>107</v>
      </c>
      <c r="E30" s="13">
        <v>1</v>
      </c>
      <c r="F30" s="24" t="s">
        <v>707</v>
      </c>
      <c r="G30" s="25">
        <v>370.73</v>
      </c>
      <c r="H30" s="25">
        <v>506.67</v>
      </c>
      <c r="I30" s="26" t="s">
        <v>611</v>
      </c>
      <c r="J30" s="27" t="s">
        <v>708</v>
      </c>
    </row>
    <row r="31" spans="2:10" x14ac:dyDescent="0.2">
      <c r="B31" s="13" t="s">
        <v>244</v>
      </c>
      <c r="C31" s="16" t="s">
        <v>268</v>
      </c>
      <c r="D31" s="13" t="s">
        <v>107</v>
      </c>
      <c r="E31" s="13">
        <v>1</v>
      </c>
      <c r="F31" s="24" t="s">
        <v>709</v>
      </c>
      <c r="G31" s="25">
        <v>99.28</v>
      </c>
      <c r="H31" s="25">
        <v>341.83</v>
      </c>
      <c r="I31" s="26" t="s">
        <v>710</v>
      </c>
      <c r="J31" s="27" t="s">
        <v>711</v>
      </c>
    </row>
    <row r="32" spans="2:10" x14ac:dyDescent="0.2">
      <c r="B32" s="13" t="s">
        <v>245</v>
      </c>
      <c r="C32" s="16" t="s">
        <v>269</v>
      </c>
      <c r="D32" s="13" t="s">
        <v>107</v>
      </c>
      <c r="E32" s="13">
        <v>1</v>
      </c>
      <c r="F32" s="24" t="s">
        <v>709</v>
      </c>
      <c r="G32" s="25">
        <v>31.042857142857144</v>
      </c>
      <c r="H32" s="25">
        <v>103.59</v>
      </c>
      <c r="I32" s="26" t="s">
        <v>712</v>
      </c>
      <c r="J32" s="27" t="s">
        <v>713</v>
      </c>
    </row>
    <row r="33" spans="2:10" x14ac:dyDescent="0.2">
      <c r="B33" s="13" t="s">
        <v>123</v>
      </c>
      <c r="C33" s="16" t="s">
        <v>139</v>
      </c>
      <c r="D33" s="13" t="s">
        <v>107</v>
      </c>
      <c r="E33" s="13">
        <v>1</v>
      </c>
      <c r="F33" s="24" t="s">
        <v>704</v>
      </c>
      <c r="G33" s="25">
        <v>214.89610389610388</v>
      </c>
      <c r="H33" s="25">
        <v>333.17</v>
      </c>
      <c r="I33" s="26" t="s">
        <v>714</v>
      </c>
      <c r="J33" s="27" t="s">
        <v>715</v>
      </c>
    </row>
    <row r="34" spans="2:10" x14ac:dyDescent="0.2">
      <c r="B34" s="13" t="s">
        <v>302</v>
      </c>
      <c r="C34" s="15" t="s">
        <v>293</v>
      </c>
      <c r="D34" s="13" t="s">
        <v>107</v>
      </c>
      <c r="E34" s="13">
        <v>1</v>
      </c>
      <c r="F34" s="24" t="s">
        <v>716</v>
      </c>
      <c r="G34" s="25">
        <v>137.99999999999997</v>
      </c>
      <c r="H34" s="25">
        <v>215.04</v>
      </c>
      <c r="I34" s="26" t="s">
        <v>302</v>
      </c>
      <c r="J34" s="27" t="s">
        <v>717</v>
      </c>
    </row>
  </sheetData>
  <sheetProtection algorithmName="SHA-512" hashValue="F9SzTWD7qQIxkvjaiHi4UuKggCabprQGD/Hiy2vt42JOf2N75GQm8d2lRoqRQpVtmtTQtF9EMigxHWSHNrZBQA==" saltValue="vXsnS89hi3Eu/PeWOUQG0A==" spinCount="100000" sheet="1" objects="1" scenarios="1"/>
  <mergeCells count="5">
    <mergeCell ref="F2:F3"/>
    <mergeCell ref="G2:J3"/>
    <mergeCell ref="B6:J6"/>
    <mergeCell ref="G8:J8"/>
    <mergeCell ref="G4:H4"/>
  </mergeCells>
  <phoneticPr fontId="7" type="noConversion"/>
  <conditionalFormatting sqref="G4">
    <cfRule type="cellIs" dxfId="15" priority="1" operator="greaterThan">
      <formula>0.95</formula>
    </cfRule>
    <cfRule type="cellIs" dxfId="14" priority="2" operator="lessThan">
      <formula>0.95</formula>
    </cfRule>
  </conditionalFormatting>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7478A-A789-45F6-8DAA-8F4E322338D4}">
  <sheetPr>
    <tabColor theme="4"/>
  </sheetPr>
  <dimension ref="B2:J24"/>
  <sheetViews>
    <sheetView showGridLines="0" workbookViewId="0">
      <pane ySplit="9" topLeftCell="A10" activePane="bottomLeft" state="frozen"/>
      <selection activeCell="C23" sqref="C23:D23"/>
      <selection pane="bottomLeft" activeCell="G10" sqref="G10:G24"/>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9</v>
      </c>
      <c r="F4" s="17" t="s">
        <v>110</v>
      </c>
      <c r="G4" s="40">
        <f>COUNTIF($G$10:$G$24,"&gt;0")/COUNT($G$10:$G$24)</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270</v>
      </c>
      <c r="C10" s="14" t="s">
        <v>277</v>
      </c>
      <c r="D10" s="12" t="s">
        <v>107</v>
      </c>
      <c r="E10" s="12">
        <v>1</v>
      </c>
      <c r="F10" s="20" t="s">
        <v>502</v>
      </c>
      <c r="G10" s="21">
        <v>841.21951219512187</v>
      </c>
      <c r="H10" s="21">
        <v>899.69</v>
      </c>
      <c r="I10" s="22" t="s">
        <v>611</v>
      </c>
      <c r="J10" s="23" t="s">
        <v>277</v>
      </c>
    </row>
    <row r="11" spans="2:10" x14ac:dyDescent="0.2">
      <c r="B11" s="13">
        <v>50591738</v>
      </c>
      <c r="C11" s="15" t="s">
        <v>278</v>
      </c>
      <c r="D11" s="13" t="s">
        <v>107</v>
      </c>
      <c r="E11" s="13">
        <v>1</v>
      </c>
      <c r="F11" s="24" t="s">
        <v>502</v>
      </c>
      <c r="G11" s="25">
        <v>335.37</v>
      </c>
      <c r="H11" s="25">
        <v>458.33</v>
      </c>
      <c r="I11" s="26" t="s">
        <v>611</v>
      </c>
      <c r="J11" s="27" t="s">
        <v>278</v>
      </c>
    </row>
    <row r="12" spans="2:10" x14ac:dyDescent="0.2">
      <c r="B12" s="13">
        <v>4393708</v>
      </c>
      <c r="C12" s="15" t="s">
        <v>279</v>
      </c>
      <c r="D12" s="13" t="s">
        <v>107</v>
      </c>
      <c r="E12" s="13">
        <v>1</v>
      </c>
      <c r="F12" s="24" t="s">
        <v>502</v>
      </c>
      <c r="G12" s="25">
        <v>282.92682926829264</v>
      </c>
      <c r="H12" s="25">
        <v>588</v>
      </c>
      <c r="I12" s="26" t="s">
        <v>611</v>
      </c>
      <c r="J12" s="27" t="s">
        <v>279</v>
      </c>
    </row>
    <row r="13" spans="2:10" x14ac:dyDescent="0.2">
      <c r="B13" s="13">
        <v>23800101</v>
      </c>
      <c r="C13" s="15" t="s">
        <v>280</v>
      </c>
      <c r="D13" s="13" t="s">
        <v>106</v>
      </c>
      <c r="E13" s="13">
        <v>48</v>
      </c>
      <c r="F13" s="24" t="s">
        <v>851</v>
      </c>
      <c r="G13" s="25">
        <v>489.74</v>
      </c>
      <c r="H13" s="25">
        <v>636.66</v>
      </c>
      <c r="I13" s="26" t="s">
        <v>611</v>
      </c>
      <c r="J13" s="27" t="s">
        <v>280</v>
      </c>
    </row>
    <row r="14" spans="2:10" x14ac:dyDescent="0.2">
      <c r="B14" s="13">
        <v>23451130</v>
      </c>
      <c r="C14" s="15" t="s">
        <v>281</v>
      </c>
      <c r="D14" s="13" t="s">
        <v>106</v>
      </c>
      <c r="E14" s="13">
        <v>96</v>
      </c>
      <c r="F14" s="24" t="s">
        <v>852</v>
      </c>
      <c r="G14" s="25">
        <v>461.53846153846155</v>
      </c>
      <c r="H14" s="25">
        <v>495.27</v>
      </c>
      <c r="I14" s="26" t="s">
        <v>718</v>
      </c>
      <c r="J14" s="27" t="s">
        <v>719</v>
      </c>
    </row>
    <row r="15" spans="2:10" x14ac:dyDescent="0.2">
      <c r="B15" s="13" t="s">
        <v>271</v>
      </c>
      <c r="C15" s="15" t="s">
        <v>282</v>
      </c>
      <c r="D15" s="13" t="s">
        <v>106</v>
      </c>
      <c r="E15" s="13">
        <v>50</v>
      </c>
      <c r="F15" s="24" t="s">
        <v>527</v>
      </c>
      <c r="G15" s="25">
        <v>140.16999999999999</v>
      </c>
      <c r="H15" s="25">
        <v>191.57</v>
      </c>
      <c r="I15" s="26" t="s">
        <v>611</v>
      </c>
      <c r="J15" s="27" t="s">
        <v>282</v>
      </c>
    </row>
    <row r="16" spans="2:10" x14ac:dyDescent="0.2">
      <c r="B16" s="13" t="s">
        <v>272</v>
      </c>
      <c r="C16" s="15" t="s">
        <v>283</v>
      </c>
      <c r="D16" s="13" t="s">
        <v>106</v>
      </c>
      <c r="E16" s="13">
        <v>100</v>
      </c>
      <c r="F16" s="24" t="s">
        <v>505</v>
      </c>
      <c r="G16" s="25">
        <v>284.2</v>
      </c>
      <c r="H16" s="25">
        <v>381.83</v>
      </c>
      <c r="I16" s="26" t="s">
        <v>720</v>
      </c>
      <c r="J16" s="27" t="s">
        <v>721</v>
      </c>
    </row>
    <row r="17" spans="2:10" x14ac:dyDescent="0.2">
      <c r="B17" s="13" t="s">
        <v>273</v>
      </c>
      <c r="C17" s="15" t="s">
        <v>284</v>
      </c>
      <c r="D17" s="13" t="s">
        <v>107</v>
      </c>
      <c r="E17" s="13">
        <v>1</v>
      </c>
      <c r="F17" s="24" t="s">
        <v>502</v>
      </c>
      <c r="G17" s="25">
        <v>204.8780487804878</v>
      </c>
      <c r="H17" s="25">
        <v>208.32</v>
      </c>
      <c r="I17" s="26" t="s">
        <v>611</v>
      </c>
      <c r="J17" s="27" t="s">
        <v>284</v>
      </c>
    </row>
    <row r="18" spans="2:10" x14ac:dyDescent="0.2">
      <c r="B18" s="13">
        <v>4408256</v>
      </c>
      <c r="C18" s="15" t="s">
        <v>285</v>
      </c>
      <c r="D18" s="13" t="s">
        <v>107</v>
      </c>
      <c r="E18" s="13">
        <v>1</v>
      </c>
      <c r="F18" s="24" t="s">
        <v>502</v>
      </c>
      <c r="G18" s="25">
        <v>217.07</v>
      </c>
      <c r="H18" s="25">
        <v>296.67</v>
      </c>
      <c r="I18" s="26" t="s">
        <v>611</v>
      </c>
      <c r="J18" s="27" t="s">
        <v>285</v>
      </c>
    </row>
    <row r="19" spans="2:10" x14ac:dyDescent="0.2">
      <c r="B19" s="13">
        <v>4393927</v>
      </c>
      <c r="C19" s="15" t="s">
        <v>286</v>
      </c>
      <c r="D19" s="13" t="s">
        <v>107</v>
      </c>
      <c r="E19" s="13">
        <v>1</v>
      </c>
      <c r="F19" s="24" t="s">
        <v>502</v>
      </c>
      <c r="G19" s="25">
        <v>223.33</v>
      </c>
      <c r="H19" s="25">
        <v>223.33</v>
      </c>
      <c r="I19" s="26" t="s">
        <v>611</v>
      </c>
      <c r="J19" s="27" t="s">
        <v>286</v>
      </c>
    </row>
    <row r="20" spans="2:10" x14ac:dyDescent="0.2">
      <c r="B20" s="13">
        <v>23769301</v>
      </c>
      <c r="C20" s="15" t="s">
        <v>287</v>
      </c>
      <c r="D20" s="13" t="s">
        <v>106</v>
      </c>
      <c r="E20" s="13">
        <v>50</v>
      </c>
      <c r="F20" s="24" t="s">
        <v>722</v>
      </c>
      <c r="G20" s="25">
        <v>14.192307692307692</v>
      </c>
      <c r="H20" s="25">
        <v>43.56</v>
      </c>
      <c r="I20" s="26" t="s">
        <v>723</v>
      </c>
      <c r="J20" s="27" t="s">
        <v>724</v>
      </c>
    </row>
    <row r="21" spans="2:10" x14ac:dyDescent="0.2">
      <c r="B21" s="13" t="s">
        <v>274</v>
      </c>
      <c r="C21" s="15" t="s">
        <v>288</v>
      </c>
      <c r="D21" s="13" t="s">
        <v>107</v>
      </c>
      <c r="E21" s="13">
        <v>1</v>
      </c>
      <c r="F21" s="24" t="s">
        <v>725</v>
      </c>
      <c r="G21" s="25">
        <v>76.77</v>
      </c>
      <c r="H21" s="25">
        <v>114.84</v>
      </c>
      <c r="I21" s="26" t="s">
        <v>726</v>
      </c>
      <c r="J21" s="27" t="s">
        <v>727</v>
      </c>
    </row>
    <row r="22" spans="2:10" x14ac:dyDescent="0.2">
      <c r="B22" s="13">
        <v>23246376</v>
      </c>
      <c r="C22" s="15" t="s">
        <v>289</v>
      </c>
      <c r="D22" s="13" t="s">
        <v>106</v>
      </c>
      <c r="E22" s="13">
        <v>20</v>
      </c>
      <c r="F22" s="24" t="s">
        <v>728</v>
      </c>
      <c r="G22" s="25">
        <v>105.2945351312988</v>
      </c>
      <c r="H22" s="25">
        <v>143.78</v>
      </c>
      <c r="I22" s="26" t="s">
        <v>729</v>
      </c>
      <c r="J22" s="27" t="s">
        <v>730</v>
      </c>
    </row>
    <row r="23" spans="2:10" x14ac:dyDescent="0.2">
      <c r="B23" s="13" t="s">
        <v>275</v>
      </c>
      <c r="C23" s="16" t="s">
        <v>290</v>
      </c>
      <c r="D23" s="13" t="s">
        <v>106</v>
      </c>
      <c r="E23" s="13">
        <v>20</v>
      </c>
      <c r="F23" s="24" t="s">
        <v>731</v>
      </c>
      <c r="G23" s="25">
        <v>89.38</v>
      </c>
      <c r="H23" s="25">
        <v>127.34</v>
      </c>
      <c r="I23" s="26" t="s">
        <v>732</v>
      </c>
      <c r="J23" s="27" t="s">
        <v>733</v>
      </c>
    </row>
    <row r="24" spans="2:10" x14ac:dyDescent="0.2">
      <c r="B24" s="13" t="s">
        <v>276</v>
      </c>
      <c r="C24" s="16" t="s">
        <v>291</v>
      </c>
      <c r="D24" s="13" t="s">
        <v>106</v>
      </c>
      <c r="E24" s="13">
        <v>25</v>
      </c>
      <c r="F24" s="24" t="s">
        <v>734</v>
      </c>
      <c r="G24" s="25">
        <v>75</v>
      </c>
      <c r="H24" s="25">
        <v>94.72</v>
      </c>
      <c r="I24" s="26" t="s">
        <v>735</v>
      </c>
      <c r="J24" s="27" t="s">
        <v>736</v>
      </c>
    </row>
  </sheetData>
  <sheetProtection algorithmName="SHA-512" hashValue="ZfX2vRnBSgYj/+Gc9nPttL0NS9iKXvUOpDY/E/f2oEAY/uziVFYfcvHRS02l0pvA3+zoizX4ihrsoUR0S8rYWQ==" saltValue="3HsgJMv+pOHmPql20kPaoA==" spinCount="100000" sheet="1" objects="1" scenarios="1"/>
  <mergeCells count="5">
    <mergeCell ref="F2:F3"/>
    <mergeCell ref="G2:J3"/>
    <mergeCell ref="B6:J6"/>
    <mergeCell ref="G8:J8"/>
    <mergeCell ref="G4:H4"/>
  </mergeCells>
  <conditionalFormatting sqref="G4">
    <cfRule type="cellIs" dxfId="13" priority="1" operator="greaterThan">
      <formula>0.95</formula>
    </cfRule>
    <cfRule type="cellIs" dxfId="12" priority="2" operator="lessThan">
      <formula>0.95</formula>
    </cfRule>
  </conditionalFormatting>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7E547-A086-47CF-8F37-F126EC2782F0}">
  <sheetPr>
    <tabColor theme="4"/>
  </sheetPr>
  <dimension ref="B2:J22"/>
  <sheetViews>
    <sheetView showGridLines="0" workbookViewId="0">
      <pane ySplit="9" topLeftCell="A10" activePane="bottomLeft" state="frozen"/>
      <selection activeCell="C23" sqref="C23:D23"/>
      <selection pane="bottomLeft" activeCell="G10" sqref="G10:G22"/>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39" t="s">
        <v>491</v>
      </c>
      <c r="H2" s="39"/>
      <c r="I2" s="39"/>
      <c r="J2" s="39"/>
    </row>
    <row r="3" spans="2:10" ht="13.15" x14ac:dyDescent="0.25">
      <c r="B3" s="2" t="s">
        <v>0</v>
      </c>
      <c r="F3" s="28"/>
      <c r="G3" s="39"/>
      <c r="H3" s="39"/>
      <c r="I3" s="39"/>
      <c r="J3" s="39"/>
    </row>
    <row r="4" spans="2:10" ht="13.15" x14ac:dyDescent="0.25">
      <c r="B4" s="2" t="s">
        <v>10</v>
      </c>
      <c r="F4" s="17" t="s">
        <v>110</v>
      </c>
      <c r="G4" s="40">
        <f>COUNTIF($G$10:$G$22,"&gt;0")/COUNT($G$10:$G$22)</f>
        <v>1</v>
      </c>
      <c r="H4" s="41"/>
    </row>
    <row r="6" spans="2:10" ht="54.8" customHeight="1" x14ac:dyDescent="0.2">
      <c r="B6" s="35" t="s">
        <v>443</v>
      </c>
      <c r="C6" s="35"/>
      <c r="D6" s="35"/>
      <c r="E6" s="35"/>
      <c r="F6" s="35"/>
      <c r="G6" s="35"/>
      <c r="H6" s="35"/>
      <c r="I6" s="35"/>
      <c r="J6" s="35"/>
    </row>
    <row r="8" spans="2:10" ht="13.15" x14ac:dyDescent="0.25">
      <c r="G8" s="42" t="s">
        <v>109</v>
      </c>
      <c r="H8" s="42"/>
      <c r="I8" s="42"/>
      <c r="J8" s="42"/>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3">
        <v>521</v>
      </c>
      <c r="C10" s="15" t="s">
        <v>294</v>
      </c>
      <c r="D10" s="13" t="s">
        <v>106</v>
      </c>
      <c r="E10" s="13">
        <v>10</v>
      </c>
      <c r="F10" s="24" t="s">
        <v>530</v>
      </c>
      <c r="G10" s="25">
        <v>14.287878787878789</v>
      </c>
      <c r="H10" s="25">
        <v>45.91</v>
      </c>
      <c r="I10" s="26" t="s">
        <v>373</v>
      </c>
      <c r="J10" s="27" t="s">
        <v>391</v>
      </c>
    </row>
    <row r="11" spans="2:10" x14ac:dyDescent="0.2">
      <c r="B11" s="13">
        <v>1450</v>
      </c>
      <c r="C11" s="15" t="s">
        <v>295</v>
      </c>
      <c r="D11" s="13" t="s">
        <v>107</v>
      </c>
      <c r="E11" s="13">
        <v>1</v>
      </c>
      <c r="F11" s="24" t="s">
        <v>502</v>
      </c>
      <c r="G11" s="25">
        <v>39.698113207547166</v>
      </c>
      <c r="H11" s="25">
        <v>109.94</v>
      </c>
      <c r="I11" s="26" t="s">
        <v>737</v>
      </c>
      <c r="J11" s="27" t="s">
        <v>738</v>
      </c>
    </row>
    <row r="12" spans="2:10" x14ac:dyDescent="0.2">
      <c r="B12" s="13" t="s">
        <v>303</v>
      </c>
      <c r="C12" s="15" t="s">
        <v>296</v>
      </c>
      <c r="D12" s="13" t="s">
        <v>106</v>
      </c>
      <c r="E12" s="13">
        <v>10</v>
      </c>
      <c r="F12" s="24" t="s">
        <v>530</v>
      </c>
      <c r="G12" s="25">
        <v>14.074626865671643</v>
      </c>
      <c r="H12" s="25">
        <v>45.91</v>
      </c>
      <c r="I12" s="26" t="s">
        <v>373</v>
      </c>
      <c r="J12" s="27" t="s">
        <v>391</v>
      </c>
    </row>
    <row r="13" spans="2:10" x14ac:dyDescent="0.2">
      <c r="B13" s="13" t="s">
        <v>304</v>
      </c>
      <c r="C13" s="15" t="s">
        <v>154</v>
      </c>
      <c r="D13" s="13" t="s">
        <v>106</v>
      </c>
      <c r="E13" s="13">
        <v>500</v>
      </c>
      <c r="F13" s="24" t="s">
        <v>550</v>
      </c>
      <c r="G13" s="25">
        <v>22.3</v>
      </c>
      <c r="H13" s="25">
        <v>62.26</v>
      </c>
      <c r="I13" s="26" t="s">
        <v>600</v>
      </c>
      <c r="J13" s="27" t="s">
        <v>739</v>
      </c>
    </row>
    <row r="14" spans="2:10" x14ac:dyDescent="0.2">
      <c r="B14" s="13" t="s">
        <v>305</v>
      </c>
      <c r="C14" s="15" t="s">
        <v>308</v>
      </c>
      <c r="D14" s="13" t="s">
        <v>107</v>
      </c>
      <c r="E14" s="13">
        <v>1</v>
      </c>
      <c r="F14" s="24" t="s">
        <v>502</v>
      </c>
      <c r="G14" s="25">
        <v>65.05</v>
      </c>
      <c r="H14" s="25">
        <v>121.35</v>
      </c>
      <c r="I14" s="26" t="s">
        <v>740</v>
      </c>
      <c r="J14" s="27" t="s">
        <v>741</v>
      </c>
    </row>
    <row r="15" spans="2:10" x14ac:dyDescent="0.2">
      <c r="B15" s="13">
        <v>4121</v>
      </c>
      <c r="C15" s="15" t="s">
        <v>297</v>
      </c>
      <c r="D15" s="13" t="s">
        <v>107</v>
      </c>
      <c r="E15" s="13">
        <v>1</v>
      </c>
      <c r="F15" s="24" t="s">
        <v>502</v>
      </c>
      <c r="G15" s="25">
        <v>56.966666666666669</v>
      </c>
      <c r="H15" s="25">
        <v>121.35</v>
      </c>
      <c r="I15" s="26" t="s">
        <v>740</v>
      </c>
      <c r="J15" s="27" t="s">
        <v>741</v>
      </c>
    </row>
    <row r="16" spans="2:10" x14ac:dyDescent="0.2">
      <c r="B16" s="13">
        <v>15079614</v>
      </c>
      <c r="C16" s="15" t="s">
        <v>299</v>
      </c>
      <c r="D16" s="13" t="s">
        <v>107</v>
      </c>
      <c r="E16" s="13">
        <v>1</v>
      </c>
      <c r="F16" s="24" t="s">
        <v>502</v>
      </c>
      <c r="G16" s="25">
        <v>49</v>
      </c>
      <c r="H16" s="25">
        <v>93.54</v>
      </c>
      <c r="I16" s="26" t="s">
        <v>742</v>
      </c>
      <c r="J16" s="27" t="s">
        <v>743</v>
      </c>
    </row>
    <row r="17" spans="2:10" x14ac:dyDescent="0.2">
      <c r="B17" s="13">
        <v>2261840</v>
      </c>
      <c r="C17" s="15" t="s">
        <v>300</v>
      </c>
      <c r="D17" s="13" t="s">
        <v>107</v>
      </c>
      <c r="E17" s="13">
        <v>1</v>
      </c>
      <c r="F17" s="24" t="s">
        <v>502</v>
      </c>
      <c r="G17" s="25">
        <v>26.1</v>
      </c>
      <c r="H17" s="25">
        <v>37.49</v>
      </c>
      <c r="I17" s="26" t="s">
        <v>306</v>
      </c>
      <c r="J17" s="27" t="s">
        <v>744</v>
      </c>
    </row>
    <row r="18" spans="2:10" x14ac:dyDescent="0.2">
      <c r="B18" s="13" t="s">
        <v>306</v>
      </c>
      <c r="C18" s="15" t="s">
        <v>307</v>
      </c>
      <c r="D18" s="13" t="s">
        <v>107</v>
      </c>
      <c r="E18" s="13">
        <v>1</v>
      </c>
      <c r="F18" s="24" t="s">
        <v>502</v>
      </c>
      <c r="G18" s="25">
        <v>26.1</v>
      </c>
      <c r="H18" s="25">
        <v>37.49</v>
      </c>
      <c r="I18" s="26" t="s">
        <v>306</v>
      </c>
      <c r="J18" s="27" t="s">
        <v>744</v>
      </c>
    </row>
    <row r="19" spans="2:10" x14ac:dyDescent="0.2">
      <c r="B19" s="13" t="s">
        <v>475</v>
      </c>
      <c r="C19" s="15" t="s">
        <v>474</v>
      </c>
      <c r="D19" s="13" t="s">
        <v>106</v>
      </c>
      <c r="E19" s="13">
        <v>10</v>
      </c>
      <c r="F19" s="24" t="s">
        <v>745</v>
      </c>
      <c r="G19" s="25">
        <v>16.945454545454545</v>
      </c>
      <c r="H19" s="25">
        <v>28.33</v>
      </c>
      <c r="I19" s="26" t="s">
        <v>746</v>
      </c>
      <c r="J19" s="27" t="s">
        <v>747</v>
      </c>
    </row>
    <row r="20" spans="2:10" x14ac:dyDescent="0.2">
      <c r="B20" s="13">
        <v>27033</v>
      </c>
      <c r="C20" s="15" t="s">
        <v>476</v>
      </c>
      <c r="D20" s="13" t="s">
        <v>107</v>
      </c>
      <c r="E20" s="13">
        <v>1</v>
      </c>
      <c r="F20" s="24" t="s">
        <v>502</v>
      </c>
      <c r="G20" s="25">
        <v>27.13</v>
      </c>
      <c r="H20" s="25">
        <v>37.083333333333336</v>
      </c>
      <c r="I20" s="26" t="s">
        <v>611</v>
      </c>
      <c r="J20" s="27" t="s">
        <v>748</v>
      </c>
    </row>
    <row r="21" spans="2:10" x14ac:dyDescent="0.2">
      <c r="B21" s="19" t="s">
        <v>477</v>
      </c>
      <c r="C21" s="15" t="s">
        <v>481</v>
      </c>
      <c r="D21" s="13" t="s">
        <v>107</v>
      </c>
      <c r="E21" s="13">
        <v>1</v>
      </c>
      <c r="F21" s="24" t="s">
        <v>502</v>
      </c>
      <c r="G21" s="25">
        <v>21.22</v>
      </c>
      <c r="H21" s="25">
        <v>29</v>
      </c>
      <c r="I21" s="26" t="s">
        <v>611</v>
      </c>
      <c r="J21" s="27" t="s">
        <v>749</v>
      </c>
    </row>
    <row r="22" spans="2:10" ht="25.05" x14ac:dyDescent="0.2">
      <c r="B22" s="13">
        <v>9173</v>
      </c>
      <c r="C22" s="15" t="s">
        <v>480</v>
      </c>
      <c r="D22" s="13" t="s">
        <v>107</v>
      </c>
      <c r="E22" s="13">
        <v>1</v>
      </c>
      <c r="F22" s="24" t="s">
        <v>502</v>
      </c>
      <c r="G22" s="25">
        <v>23.82</v>
      </c>
      <c r="H22" s="25">
        <v>32.550000000000004</v>
      </c>
      <c r="I22" s="26" t="s">
        <v>611</v>
      </c>
      <c r="J22" s="27" t="s">
        <v>750</v>
      </c>
    </row>
  </sheetData>
  <sheetProtection algorithmName="SHA-512" hashValue="ee0CnnA6lErCNauAyz1BvWVeQov4jixtzIe1dNKfj7wNo4/z1sV/UJlVL3SfbsnA1dMbMCKLcAsH5v8JSWHi2Q==" saltValue="m/rMtD+lmymebHJ02FGT3g==" spinCount="100000" sheet="1" objects="1" scenarios="1"/>
  <mergeCells count="5">
    <mergeCell ref="F2:F3"/>
    <mergeCell ref="G2:J3"/>
    <mergeCell ref="B6:J6"/>
    <mergeCell ref="G8:J8"/>
    <mergeCell ref="G4:H4"/>
  </mergeCells>
  <phoneticPr fontId="7" type="noConversion"/>
  <conditionalFormatting sqref="G4">
    <cfRule type="cellIs" dxfId="11" priority="1" operator="greaterThan">
      <formula>0.95</formula>
    </cfRule>
    <cfRule type="cellIs" dxfId="10" priority="2" operator="lessThan">
      <formula>0.95</formula>
    </cfRule>
  </conditionalFormatting>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27B0B62A097194494B933E168445D7F" ma:contentTypeVersion="12" ma:contentTypeDescription="Create a new document." ma:contentTypeScope="" ma:versionID="bb554d0893b3bcead08419682f158956">
  <xsd:schema xmlns:xsd="http://www.w3.org/2001/XMLSchema" xmlns:xs="http://www.w3.org/2001/XMLSchema" xmlns:p="http://schemas.microsoft.com/office/2006/metadata/properties" xmlns:ns3="d62e8298-06a7-4927-b9b7-bf0805c7fa92" xmlns:ns4="20074460-ad39-43f0-bd8b-60658012d073" targetNamespace="http://schemas.microsoft.com/office/2006/metadata/properties" ma:root="true" ma:fieldsID="6df021b2ea2ba0fa89cd22f3669fc898" ns3:_="" ns4:_="">
    <xsd:import namespace="d62e8298-06a7-4927-b9b7-bf0805c7fa92"/>
    <xsd:import namespace="20074460-ad39-43f0-bd8b-60658012d07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2e8298-06a7-4927-b9b7-bf0805c7fa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0074460-ad39-43f0-bd8b-60658012d07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7670B0-ADA1-4BD3-AF95-7D1634A98774}">
  <ds:schemaRefs>
    <ds:schemaRef ds:uri="http://schemas.microsoft.com/sharepoint/v3/contenttype/forms"/>
  </ds:schemaRefs>
</ds:datastoreItem>
</file>

<file path=customXml/itemProps2.xml><?xml version="1.0" encoding="utf-8"?>
<ds:datastoreItem xmlns:ds="http://schemas.openxmlformats.org/officeDocument/2006/customXml" ds:itemID="{B4D93D86-E962-4232-B0F6-49EA0568E33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61DA851-2E2B-4FCB-8752-71030580B8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2e8298-06a7-4927-b9b7-bf0805c7fa92"/>
    <ds:schemaRef ds:uri="20074460-ad39-43f0-bd8b-60658012d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Instructions</vt:lpstr>
      <vt:lpstr>1. Non-MB Discounts</vt:lpstr>
      <vt:lpstr>2. Lab Consumable MB</vt:lpstr>
      <vt:lpstr>3. Biologicals MB</vt:lpstr>
      <vt:lpstr>4. Equipment &amp; Furniture MB</vt:lpstr>
      <vt:lpstr>5. Chromatography MB</vt:lpstr>
      <vt:lpstr>6. Lab Chemicals MB</vt:lpstr>
      <vt:lpstr>7. Lab Diagnostics MB</vt:lpstr>
      <vt:lpstr>8. Lab Instr. &amp; Uten. MB</vt:lpstr>
      <vt:lpstr>9. Labware MB</vt:lpstr>
      <vt:lpstr>10. Lab Filtration MB</vt:lpstr>
      <vt:lpstr>11. Safety Equip. MB</vt:lpstr>
      <vt:lpstr>12.Testing &amp; Particle Sizing MB</vt:lpstr>
      <vt:lpstr>13. Sample Collection MB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2020-09-16T21:57:02Z</dcterms:created>
  <dcterms:modified xsi:type="dcterms:W3CDTF">2021-01-12T19:48:54Z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0x010100027B0B62A097194494B933E168445D7F</vt:lpwstr>
  </property>
</Properties>
</file>